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https://defra.sharepoint.com/teams/Team428/GEF and Global Financial Progs/ODA Environmental Pollution Programme/MEL/"/>
    </mc:Choice>
  </mc:AlternateContent>
  <xr:revisionPtr revIDLastSave="26" documentId="14_{65130E5C-AAFA-4BB9-9E8D-2D7F2AFA9D1C}" xr6:coauthVersionLast="47" xr6:coauthVersionMax="47" xr10:uidLastSave="{B4032724-1F14-4A63-8B09-9B0C78EE4032}"/>
  <bookViews>
    <workbookView xWindow="-28920" yWindow="-120" windowWidth="29040" windowHeight="15720" tabRatio="820" firstSheet="2" activeTab="9" xr2:uid="{00000000-000D-0000-FFFF-FFFF00000000}"/>
  </bookViews>
  <sheets>
    <sheet name="Guide" sheetId="2" r:id="rId1"/>
    <sheet name="Programme" sheetId="3" r:id="rId2"/>
    <sheet name="Version History" sheetId="4" r:id="rId3"/>
    <sheet name="Logframe (May26)" sheetId="34" r:id="rId4"/>
    <sheet name="Logframe (Sep25)" sheetId="31" state="hidden" r:id="rId5"/>
    <sheet name="Logframe (Aug25)" sheetId="21" state="hidden" r:id="rId6"/>
    <sheet name="Logframe (Jun25)" sheetId="5" state="hidden" r:id="rId7"/>
    <sheet name="Dropdown" sheetId="17" state="hidden" r:id="rId8"/>
    <sheet name="Impact" sheetId="6" r:id="rId9"/>
    <sheet name="Outcome1.1" sheetId="19" r:id="rId10"/>
    <sheet name="Outcome1.2" sheetId="13" r:id="rId11"/>
    <sheet name="Outcome1.3" sheetId="15" r:id="rId12"/>
    <sheet name="Outcome1.4" sheetId="25" r:id="rId13"/>
    <sheet name="Outcome1.5" sheetId="26" r:id="rId14"/>
    <sheet name="Outcome1.6" sheetId="20" state="hidden" r:id="rId15"/>
    <sheet name="Outcome2.1" sheetId="14" r:id="rId16"/>
    <sheet name="Outcome2.2" sheetId="27" r:id="rId17"/>
    <sheet name="Outcome2.3" sheetId="18" r:id="rId18"/>
    <sheet name="Outcome2.4" sheetId="33" r:id="rId19"/>
    <sheet name="Output1" sheetId="9" r:id="rId20"/>
    <sheet name="Output2" sheetId="29" r:id="rId21"/>
    <sheet name="Output3.1" sheetId="22" r:id="rId22"/>
    <sheet name="Output3.2" sheetId="32" r:id="rId23"/>
    <sheet name="Output4.1" sheetId="10" r:id="rId24"/>
    <sheet name="Output4.2" sheetId="8" r:id="rId25"/>
    <sheet name="Output5.1" sheetId="11" r:id="rId26"/>
    <sheet name="Output5.2" sheetId="30" r:id="rId27"/>
    <sheet name="Logframe Template (Jan25)" sheetId="1" state="hidden" r:id="rId28"/>
    <sheet name="Logframe Template (Dec25)" sheetId="24" state="hidden" r:id="rId29"/>
  </sheets>
  <definedNames>
    <definedName name="_Hlk217087090" localSheetId="21">Output3.1!$I$22</definedName>
    <definedName name="_Toc218271197" localSheetId="21">Output3.1!$I$21</definedName>
    <definedName name="_xlnm.Print_Area" localSheetId="0">Guide!$A$1:$C$121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15" l="1"/>
  <c r="Q15" i="10"/>
  <c r="Q12" i="10"/>
  <c r="Q7" i="10"/>
  <c r="F7" i="10"/>
  <c r="K15" i="33"/>
  <c r="K12" i="33"/>
  <c r="K5" i="30"/>
  <c r="K18" i="30"/>
  <c r="K15" i="30"/>
  <c r="K12" i="30"/>
  <c r="K7" i="30"/>
  <c r="K13" i="30"/>
  <c r="K6" i="30"/>
  <c r="E39" i="30"/>
  <c r="F6" i="11"/>
  <c r="F6" i="10"/>
  <c r="O20" i="14" l="1"/>
  <c r="O11" i="14"/>
  <c r="O5" i="14"/>
  <c r="E60" i="14"/>
  <c r="G56" i="14"/>
  <c r="H58" i="14"/>
  <c r="H57" i="14"/>
  <c r="H56" i="14"/>
  <c r="H60" i="14" s="1"/>
  <c r="G58" i="14"/>
  <c r="G57" i="14"/>
  <c r="F58" i="14"/>
  <c r="F57" i="14"/>
  <c r="F56" i="14"/>
  <c r="H55" i="14"/>
  <c r="G55" i="14"/>
  <c r="F55" i="14"/>
  <c r="H54" i="14"/>
  <c r="G54" i="14"/>
  <c r="F54" i="14"/>
  <c r="H53" i="14"/>
  <c r="G53" i="14"/>
  <c r="F53" i="14"/>
  <c r="F60" i="14" l="1"/>
  <c r="G60" i="14"/>
  <c r="F6" i="30"/>
  <c r="F7" i="22"/>
  <c r="F6" i="22" s="1"/>
  <c r="F6" i="27"/>
  <c r="F7" i="14"/>
  <c r="F6" i="14" s="1"/>
  <c r="F6" i="15"/>
  <c r="F6" i="19"/>
  <c r="I12" i="29" l="1"/>
  <c r="I6" i="29"/>
  <c r="I12" i="9"/>
  <c r="I6" i="9"/>
  <c r="I9" i="29"/>
  <c r="I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tc={748D9B7D-4D99-41A7-AC2B-8D7C39B72C74}</author>
  </authors>
  <commentList>
    <comment ref="A47" authorId="0" shapeId="0" xr:uid="{748D9B7D-4D99-41A7-AC2B-8D7C39B72C74}">
      <text>
        <t>[Threaded comment]
Your version of Excel allows you to read this threaded comment; however, any edits to it will get removed if the file is opened in a newer version of Excel. Learn more: https://go.microsoft.com/fwlink/?linkid=870924
Comment:
    We have exceeded the suggestion of max 3 indicators for output 3 - can we move some to output 1?</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tc={79573DB8-5009-41BF-ADD0-9936C2366534}</author>
  </authors>
  <commentList>
    <comment ref="A12" authorId="0" shapeId="0" xr:uid="{79573DB8-5009-41BF-ADD0-9936C2366534}">
      <text>
        <t xml:space="preserve">[Threaded comment]
Your version of Excel allows you to read this threaded comment; however, any edits to it will get removed if the file is opened in a newer version of Excel. Learn more: https://go.microsoft.com/fwlink/?linkid=870924
Comment:
    ICF Classification Commission.docx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tc={AABD9501-C84A-4E9A-84E2-10FDA3EBBA9A}</author>
  </authors>
  <commentList>
    <comment ref="A91" authorId="0" shapeId="0" xr:uid="{AABD9501-C84A-4E9A-84E2-10FDA3EBBA9A}">
      <text>
        <t>[Threaded comment]
Your version of Excel allows you to read this threaded comment; however, any edits to it will get removed if the file is opened in a newer version of Excel. Learn more: https://go.microsoft.com/fwlink/?linkid=870924
Comment:
    Ask GAHP for indicator suggestions based on the expected work/impact</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tc={A7FE1DD7-47BB-4846-A9A4-348C451F6767}</author>
  </authors>
  <commentList>
    <comment ref="A87" authorId="0" shapeId="0" xr:uid="{A7FE1DD7-47BB-4846-A9A4-348C451F6767}">
      <text>
        <t>[Threaded comment]
Your version of Excel allows you to read this threaded comment; however, any edits to it will get removed if the file is opened in a newer version of Excel. Learn more: https://go.microsoft.com/fwlink/?linkid=870924
Comment:
    Ask GAHP for indicator suggestions based on the expected work/impact</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tc={DC2AB169-C931-4BDC-8D33-76EB228B01BF}</author>
    <author>tc={664C2BFE-A46C-4DF9-8712-F05FFB40506F}</author>
    <author>tc={1BB0BCC4-566E-423F-8BFF-A4C8D1CDE883}</author>
    <author>tc={F14DA21D-E5A1-4A76-9959-CE70E0F2EA4C}</author>
    <author>tc={6284C343-2AA2-4BA8-AD74-AAAFCAB8FE35}</author>
    <author>tc={765D7E53-20D3-4DC8-9241-B9F0AB43CE65}</author>
    <author>tc={9A26B2DA-3DED-4FA2-9781-1EBD45ABD63A}</author>
  </authors>
  <commentList>
    <comment ref="B38" authorId="0" shapeId="0" xr:uid="{DC2AB169-C931-4BDC-8D33-76EB228B01BF}">
      <text>
        <t>[Threaded comment]
Your version of Excel allows you to read this threaded comment; however, any edits to it will get removed if the file is opened in a newer version of Excel. Learn more: https://go.microsoft.com/fwlink/?linkid=870924
Comment:
    Discuss with GAHP?</t>
      </text>
    </comment>
    <comment ref="B43" authorId="1" shapeId="0" xr:uid="{664C2BFE-A46C-4DF9-8712-F05FFB40506F}">
      <text>
        <t>[Threaded comment]
Your version of Excel allows you to read this threaded comment; however, any edits to it will get removed if the file is opened in a newer version of Excel. Learn more: https://go.microsoft.com/fwlink/?linkid=870924
Comment:
    Discuss with GAHP?</t>
      </text>
    </comment>
    <comment ref="B48" authorId="2" shapeId="0" xr:uid="{1BB0BCC4-566E-423F-8BFF-A4C8D1CDE883}">
      <text>
        <t>[Threaded comment]
Your version of Excel allows you to read this threaded comment; however, any edits to it will get removed if the file is opened in a newer version of Excel. Learn more: https://go.microsoft.com/fwlink/?linkid=870924
Comment:
    Waiting on GAHP</t>
      </text>
    </comment>
    <comment ref="A92" authorId="3" shapeId="0" xr:uid="{F14DA21D-E5A1-4A76-9959-CE70E0F2EA4C}">
      <text>
        <t>[Threaded comment]
Your version of Excel allows you to read this threaded comment; however, any edits to it will get removed if the file is opened in a newer version of Excel. Learn more: https://go.microsoft.com/fwlink/?linkid=870924
Comment:
    Ask GAHP for indicator suggestions based on the expected work/impact</t>
      </text>
    </comment>
    <comment ref="B92" authorId="4" shapeId="0" xr:uid="{6284C343-2AA2-4BA8-AD74-AAAFCAB8FE35}">
      <text>
        <t>[Threaded comment]
Your version of Excel allows you to read this threaded comment; however, any edits to it will get removed if the file is opened in a newer version of Excel. Learn more: https://go.microsoft.com/fwlink/?linkid=870924
Comment:
    No. of maps produced, hectares monitored, hectares with increased/improved monitoring etc</t>
      </text>
    </comment>
    <comment ref="B110" authorId="5" shapeId="0" xr:uid="{765D7E53-20D3-4DC8-9241-B9F0AB43CE65}">
      <text>
        <t>[Threaded comment]
Your version of Excel allows you to read this threaded comment; however, any edits to it will get removed if the file is opened in a newer version of Excel. Learn more: https://go.microsoft.com/fwlink/?linkid=870924
Comment:
    Changed indicator on ‘number of people more aware and engaged’ to ‘number of people reached through awareness campaigns’. Is there better wording we should use… educated etc.?</t>
      </text>
    </comment>
    <comment ref="B117" authorId="6" shapeId="0" xr:uid="{9A26B2DA-3DED-4FA2-9781-1EBD45ABD63A}">
      <text>
        <t>[Threaded comment]
Your version of Excel allows you to read this threaded comment; however, any edits to it will get removed if the file is opened in a newer version of Excel. Learn more: https://go.microsoft.com/fwlink/?linkid=870924
Comment:
    Changed indicator on ‘number of people more aware and engaged’ to ‘number of people reached through awareness campaigns’. Is there better wording we should use… educated etc.?</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tc={F1084FE9-91D7-4B71-9B7F-11570F095440}</author>
    <author>tc={6E133CB0-E78A-46BC-8ED0-1827889479A4}</author>
    <author>tc={7D9BEF1A-6A1E-4525-9E20-C80DA05B8190}</author>
    <author>tc={56EAB041-4CAB-4FA5-A632-D34F772FF63E}</author>
    <author>tc={9C21BDEE-4AEF-4F75-A222-126AC0583845}</author>
    <author>tc={4732961D-5C74-4F22-A9A1-B2548E158510}</author>
    <author>tc={6C867CB7-4CBF-415B-B95B-A9EEECCC6277}</author>
    <author>tc={E12DC2DD-2E76-40BA-A387-8744D8C36762}</author>
  </authors>
  <commentList>
    <comment ref="B28" authorId="0" shapeId="0" xr:uid="{F1084FE9-91D7-4B71-9B7F-11570F095440}">
      <text>
        <t>[Threaded comment]
Your version of Excel allows you to read this threaded comment; however, any edits to it will get removed if the file is opened in a newer version of Excel. Learn more: https://go.microsoft.com/fwlink/?linkid=870924
Comment:
    Could be similar to ICF KPI 11/12 without the specific reference to climate (Amount of public/private finance leveraged)?
Reply:
    7/7 - should we specify for pollution purposes?</t>
      </text>
    </comment>
    <comment ref="H28" authorId="1" shapeId="0" xr:uid="{6E133CB0-E78A-46BC-8ED0-1827889479A4}">
      <text>
        <t>[Threaded comment]
Your version of Excel allows you to read this threaded comment; however, any edits to it will get removed if the file is opened in a newer version of Excel. Learn more: https://go.microsoft.com/fwlink/?linkid=870924
Comment:
    Ask GAHP for target?</t>
      </text>
    </comment>
    <comment ref="A38" authorId="2" shapeId="0" xr:uid="{7D9BEF1A-6A1E-4525-9E20-C80DA05B8190}">
      <text>
        <t>[Threaded comment]
Your version of Excel allows you to read this threaded comment; however, any edits to it will get removed if the file is opened in a newer version of Excel. Learn more: https://go.microsoft.com/fwlink/?linkid=870924
Comment:
    Are we happy all outputs are weighted equally?</t>
      </text>
    </comment>
    <comment ref="B52" authorId="3" shapeId="0" xr:uid="{56EAB041-4CAB-4FA5-A632-D34F772FF63E}">
      <text>
        <t>[Threaded comment]
Your version of Excel allows you to read this threaded comment; however, any edits to it will get removed if the file is opened in a newer version of Excel. Learn more: https://go.microsoft.com/fwlink/?linkid=870924
Comment:
    Discuss with Helen whether we are best having a specific GEDSI indicator or collating disaggregated data across all people based indicators to be able to report specifically on marginalised groups?</t>
      </text>
    </comment>
    <comment ref="B69" authorId="4" shapeId="0" xr:uid="{9C21BDEE-4AEF-4F75-A222-126AC0583845}">
      <text>
        <t>[Threaded comment]
Your version of Excel allows you to read this threaded comment; however, any edits to it will get removed if the file is opened in a newer version of Excel. Learn more: https://go.microsoft.com/fwlink/?linkid=870924
Comment:
    Gareth - should we include if no methodology?</t>
      </text>
    </comment>
    <comment ref="B84" authorId="5" shapeId="0" xr:uid="{4732961D-5C74-4F22-A9A1-B2548E158510}">
      <text>
        <t>[Threaded comment]
Your version of Excel allows you to read this threaded comment; however, any edits to it will get removed if the file is opened in a newer version of Excel. Learn more: https://go.microsoft.com/fwlink/?linkid=870924
Comment:
    Ask GAHP for suggested indicator based on their health expertise</t>
      </text>
    </comment>
    <comment ref="A91" authorId="6" shapeId="0" xr:uid="{6C867CB7-4CBF-415B-B95B-A9EEECCC6277}">
      <text>
        <t>[Threaded comment]
Your version of Excel allows you to read this threaded comment; however, any edits to it will get removed if the file is opened in a newer version of Excel. Learn more: https://go.microsoft.com/fwlink/?linkid=870924
Comment:
    Ask GAHP for indicator suggestions based on the expected work/impact</t>
      </text>
    </comment>
    <comment ref="B91" authorId="7" shapeId="0" xr:uid="{E12DC2DD-2E76-40BA-A387-8744D8C36762}">
      <text>
        <t xml:space="preserve">[Threaded comment]
Your version of Excel allows you to read this threaded comment; however, any edits to it will get removed if the file is opened in a newer version of Excel. Learn more: https://go.microsoft.com/fwlink/?linkid=870924
Comment:
    1. Not an obvious fit for output. 2. Question mark over methodology and regional forum plans
Reply:
    Methodology: Programmes should include countries to which TA has been delivered with the intention of supporting climate action in the country. This TA may be provided to the public sector, the private sector (including formal and informal entrepreneurs, smallholder farmers and households), academia, and/or NGOs/civil society. Programmes should only include cases where there are both direct and targeted beneficiaries of ICF TA in a country: • Direct beneficiaries are defined as individuals or organisations that are the recipients of TA support. For example, people receiving training, a company being supported with specialist expertise, individuals attending the conference. • Targeted beneficiaries are defined as individuals or organisations that are the intended recipients of TA support. This means those beneficiaries who were explicitly targeted by the programme to support climate action in a country </t>
      </text>
    </comment>
  </commentList>
</comments>
</file>

<file path=xl/sharedStrings.xml><?xml version="1.0" encoding="utf-8"?>
<sst xmlns="http://schemas.openxmlformats.org/spreadsheetml/2006/main" count="2636" uniqueCount="666">
  <si>
    <t>Smart Guide</t>
  </si>
  <si>
    <t xml:space="preserve">Teams should use the guide below to complete the logframe template. </t>
  </si>
  <si>
    <t xml:space="preserve">Recipients of ICF funding are required to report one or more ICF KPI's annually (between February and April). </t>
  </si>
  <si>
    <t>UK Climate Finance Results - GOV.UK (www.gov.uk)</t>
  </si>
  <si>
    <t>PROJECT TITLE</t>
  </si>
  <si>
    <t>A meaningful, easily understood (plain English) Project Title.</t>
  </si>
  <si>
    <t>IMPACT</t>
  </si>
  <si>
    <t>Long term goal to which the project will contribute towards achieving. When drafting the impact statement, consider how your project fits with other efforts from DFID and partners to achieve the impact, ie is your project nested within a broader undertaking?</t>
  </si>
  <si>
    <t>OUTCOME</t>
  </si>
  <si>
    <t xml:space="preserve">The outcome of your project identifies what will change, who will benefit and how it will contribute to reducing poverty, including contributions to the Millenium Development Goals (MDGs) or Climate Change. </t>
  </si>
  <si>
    <t xml:space="preserve">An assessment of whether your project achieved the Outcome will be included in the Project Completion Review (PCR). Ongoing monitoring of progress against outcome milestones should still take place as an assessment of whether you expect to achieve the Outcome by the end of the programme will be included in Annual Reviews. </t>
  </si>
  <si>
    <t>OUTPUTS</t>
  </si>
  <si>
    <t>Outputs are the specific, direct deliverables of your project.  These will provide the conditions necessary to achieve the Outcome. The logic of the chain from Output to Outcome therefore needs to be clear.</t>
  </si>
  <si>
    <t>Progress against Output milestones and results achieved will be assessed and scored during Annual Reviews and the Project Completion Review.</t>
  </si>
  <si>
    <t>IMPACT WEIGHTING</t>
  </si>
  <si>
    <t xml:space="preserve">Once you have defined your Outputs, assign a percentage for the contribution each is likely to make towards the achievement of the overall Outcome.   </t>
  </si>
  <si>
    <t xml:space="preserve">The impact weights of all the Outputs will total 100% and each are rounded to the nearest 5%. </t>
  </si>
  <si>
    <t>Impact weightings for Outputs are intended to:</t>
  </si>
  <si>
    <t>l</t>
  </si>
  <si>
    <t>Promote a more considered approach to the choice of Outputs at project design stage; and</t>
  </si>
  <si>
    <t>Provide a clearer link to how Output performance relates to project Outcome performance.</t>
  </si>
  <si>
    <t>INPUTS</t>
  </si>
  <si>
    <t>Clarification of inputs is a key part of results-chain thinking. Inputs are specified at the country-level in country operational plans and the project information contained in logframes should feed up into these.</t>
  </si>
  <si>
    <t>The input-level boxes show the amount of money provided by DFID and any partners (£) including, where relevant, the government’s own contribution. This only relates to monetary (not in kind) contributions. At Outcome level this is equal to the sum of Inputs for all Outputs.  The DFID share at Outcome Level is a simple, pro rata calculation of DFID’s contribution in monetary terms for all outputs.</t>
  </si>
  <si>
    <t>Information should also be provided for the total number of Annual DFID Full-Time Equivalents (FTEs) allocated to this project, based on the time individual staff members will spend on the project. It is understood that this may change through the project cycle, and is intended as a management tool.</t>
  </si>
  <si>
    <t>INDICATORS</t>
  </si>
  <si>
    <r>
      <t xml:space="preserve">Indicators are performance measures, which tell us </t>
    </r>
    <r>
      <rPr>
        <u/>
        <sz val="9.5"/>
        <color rgb="FF000000"/>
        <rFont val="Arial"/>
        <family val="2"/>
      </rPr>
      <t>what will be measured</t>
    </r>
    <r>
      <rPr>
        <sz val="9.5"/>
        <color rgb="FF000000"/>
        <rFont val="Arial"/>
        <family val="2"/>
      </rPr>
      <t xml:space="preserve"> </t>
    </r>
    <r>
      <rPr>
        <b/>
        <sz val="9.5"/>
        <color rgb="FF000000"/>
        <rFont val="Arial"/>
        <family val="2"/>
      </rPr>
      <t>not</t>
    </r>
    <r>
      <rPr>
        <sz val="9.5"/>
        <color rgb="FF000000"/>
        <rFont val="Arial"/>
        <family val="2"/>
      </rPr>
      <t xml:space="preserve"> what is to be achieved.  Avoid including elements of the baseline or target. </t>
    </r>
  </si>
  <si>
    <t>What makes a good indicator?</t>
  </si>
  <si>
    <r>
      <rPr>
        <b/>
        <sz val="10"/>
        <color rgb="FF000000"/>
        <rFont val="Arial"/>
        <family val="2"/>
      </rPr>
      <t>Specific</t>
    </r>
    <r>
      <rPr>
        <sz val="10"/>
        <color rgb="FF000000"/>
        <rFont val="Arial"/>
        <family val="2"/>
      </rPr>
      <t xml:space="preserve"> – what will be measured? And how?</t>
    </r>
  </si>
  <si>
    <r>
      <rPr>
        <b/>
        <sz val="10"/>
        <color rgb="FF000000"/>
        <rFont val="Arial"/>
        <family val="2"/>
      </rPr>
      <t xml:space="preserve">Measurable - </t>
    </r>
    <r>
      <rPr>
        <sz val="10"/>
        <color rgb="FF000000"/>
        <rFont val="Arial"/>
        <family val="2"/>
      </rPr>
      <t xml:space="preserve">data can be collected </t>
    </r>
  </si>
  <si>
    <r>
      <rPr>
        <b/>
        <sz val="10"/>
        <color rgb="FF000000"/>
        <rFont val="Arial"/>
        <family val="2"/>
      </rPr>
      <t>Relevant</t>
    </r>
    <r>
      <rPr>
        <sz val="10"/>
        <color rgb="FF000000"/>
        <rFont val="Arial"/>
        <family val="2"/>
      </rPr>
      <t xml:space="preserve">  - to the results chain</t>
    </r>
  </si>
  <si>
    <r>
      <rPr>
        <b/>
        <sz val="10"/>
        <color rgb="FF000000"/>
        <rFont val="Arial"/>
        <family val="2"/>
      </rPr>
      <t>Useful</t>
    </r>
    <r>
      <rPr>
        <sz val="10"/>
        <color rgb="FF000000"/>
        <rFont val="Arial"/>
        <family val="2"/>
      </rPr>
      <t xml:space="preserve"> – for management decision making</t>
    </r>
  </si>
  <si>
    <t>Does not include any element of the target</t>
  </si>
  <si>
    <r>
      <rPr>
        <sz val="10"/>
        <color rgb="FF000000"/>
        <rFont val="Arial"/>
        <family val="2"/>
      </rPr>
      <t xml:space="preserve">Can be </t>
    </r>
    <r>
      <rPr>
        <b/>
        <sz val="10"/>
        <color rgb="FF000000"/>
        <rFont val="Arial"/>
        <family val="2"/>
      </rPr>
      <t>disaggregated</t>
    </r>
    <r>
      <rPr>
        <sz val="10"/>
        <color rgb="FF000000"/>
        <rFont val="Arial"/>
        <family val="2"/>
      </rPr>
      <t xml:space="preserve"> if relevant </t>
    </r>
  </si>
  <si>
    <r>
      <rPr>
        <sz val="10"/>
        <color rgb="FF000000"/>
        <rFont val="Arial"/>
        <family val="2"/>
      </rPr>
      <t xml:space="preserve">Good mix of </t>
    </r>
    <r>
      <rPr>
        <b/>
        <sz val="10"/>
        <color rgb="FF000000"/>
        <rFont val="Arial"/>
        <family val="2"/>
      </rPr>
      <t>qualitative</t>
    </r>
    <r>
      <rPr>
        <sz val="10"/>
        <color rgb="FF000000"/>
        <rFont val="Arial"/>
        <family val="2"/>
      </rPr>
      <t xml:space="preserve"> and </t>
    </r>
    <r>
      <rPr>
        <b/>
        <sz val="10"/>
        <color rgb="FF000000"/>
        <rFont val="Arial"/>
        <family val="2"/>
      </rPr>
      <t>quantitative</t>
    </r>
  </si>
  <si>
    <r>
      <rPr>
        <b/>
        <sz val="10"/>
        <color rgb="FF000000"/>
        <rFont val="Arial"/>
        <family val="2"/>
      </rPr>
      <t>Already defined -</t>
    </r>
    <r>
      <rPr>
        <sz val="10"/>
        <color rgb="FF000000"/>
        <rFont val="Arial"/>
        <family val="2"/>
      </rPr>
      <t xml:space="preserve"> if relevant include indicators which towards the DRF / OP / ICF KPIs / MDGs. </t>
    </r>
  </si>
  <si>
    <r>
      <t xml:space="preserve">Consider using </t>
    </r>
    <r>
      <rPr>
        <b/>
        <sz val="10"/>
        <rFont val="Arial"/>
        <family val="2"/>
      </rPr>
      <t>standard indicators</t>
    </r>
    <r>
      <rPr>
        <sz val="10"/>
        <rFont val="Arial"/>
        <family val="2"/>
      </rPr>
      <t xml:space="preserve"> / </t>
    </r>
    <r>
      <rPr>
        <b/>
        <sz val="10"/>
        <rFont val="Arial"/>
        <family val="2"/>
      </rPr>
      <t>best practice indicators / learning from other projects</t>
    </r>
  </si>
  <si>
    <t xml:space="preserve">The basic principle is that “if you can measure it, you can manage it”. </t>
  </si>
  <si>
    <r>
      <rPr>
        <b/>
        <sz val="10"/>
        <rFont val="Arial"/>
        <family val="2"/>
      </rPr>
      <t>Top Tip</t>
    </r>
    <r>
      <rPr>
        <sz val="10"/>
        <rFont val="Arial"/>
        <family val="2"/>
      </rPr>
      <t xml:space="preserve"> – select indicators based on relevance to the Results Chain and the availability of data. </t>
    </r>
  </si>
  <si>
    <t>Best Practice suggests a maximum of three Indicators per Output.</t>
  </si>
  <si>
    <t xml:space="preserve">Some example indicators for a WASH project are shown below. </t>
  </si>
  <si>
    <t>BASELINE</t>
  </si>
  <si>
    <t xml:space="preserve">Baselines set the starting point and provide a measure of the situation before your project starts (could be zero if a new project). </t>
  </si>
  <si>
    <t>The baseline is used to measure change and monitor progress.</t>
  </si>
  <si>
    <t xml:space="preserve">Include a baseline for each of your indicators. The first 6 months of a project may exceptionally be used for assembling baseline data at output level if agreed by your SRO. </t>
  </si>
  <si>
    <t xml:space="preserve">Use existing data where possible, but check reliability and seek assurances regarding the data quality eg use data from national statistical systems / MIS. </t>
  </si>
  <si>
    <t>If you need to collect your own data - collect baseline data early – as soon as beneficiaries have been identified but before any results are expected.</t>
  </si>
  <si>
    <t>MILESTONES</t>
  </si>
  <si>
    <t xml:space="preserve">Milestones are the desired trajectory from baseline to target, helping you to track progress and make changes to underperforming areas. </t>
  </si>
  <si>
    <t>Will depend on sequencing of activities and data availability.</t>
  </si>
  <si>
    <t>Include REALISTIC milestones given resources and capacity.</t>
  </si>
  <si>
    <t>At the output level include annual milestones for each year of the project (or monthly if short term). At outcome &amp; impact level data may not be available annually.</t>
  </si>
  <si>
    <t>TARGET (DATE)</t>
  </si>
  <si>
    <t>Targets set the desired point, showing what is achievable within the timeframe available.</t>
  </si>
  <si>
    <t xml:space="preserve">The target is often the last year of the project (or month if its short term). </t>
  </si>
  <si>
    <t xml:space="preserve">Include realistic targets given resources and capacity, the baseline situation, funding available and country/operational context. Project targets might be informed by evidence about what has worked in the past and take into account lessons learned from other projects. </t>
  </si>
  <si>
    <t xml:space="preserve">Include targets dissaggregated by sex/geography/income etc where appropriate. </t>
  </si>
  <si>
    <t>Consider using government targets although if they are too ambitious then make a more realistic estimate.</t>
  </si>
  <si>
    <r>
      <rPr>
        <b/>
        <sz val="10"/>
        <rFont val="Arial"/>
        <family val="2"/>
      </rPr>
      <t>Top Tip</t>
    </r>
    <r>
      <rPr>
        <sz val="10"/>
        <rFont val="Arial"/>
        <family val="2"/>
      </rPr>
      <t xml:space="preserve"> - A good Theory of Change will help you think about what is realistic and achievable as it will enable critical reflection of context, external influences &amp; assumptions.</t>
    </r>
  </si>
  <si>
    <t>SOURCE</t>
  </si>
  <si>
    <t xml:space="preserve">Each Indicator will have a data source to verify the results achieved. </t>
  </si>
  <si>
    <t>List the specific data sources i.e. give the specific data collection e.g. named survey / report and avoid just naming the organisation.</t>
  </si>
  <si>
    <t xml:space="preserve">State the frequency of the data source and ensure consistency with milestones and targets. </t>
  </si>
  <si>
    <t>Check the source can provide disaggregated data as required.</t>
  </si>
  <si>
    <t>Consider and specify the data collection and reporting responsibilities to ensure the results planned and forecast rows in the logframe are updated on a regular basis.</t>
  </si>
  <si>
    <r>
      <rPr>
        <b/>
        <sz val="10"/>
        <rFont val="Arial"/>
        <family val="2"/>
      </rPr>
      <t>Top Tip</t>
    </r>
    <r>
      <rPr>
        <sz val="10"/>
        <rFont val="Arial"/>
        <family val="2"/>
      </rPr>
      <t xml:space="preserve"> - Before using a data source, assess its quality and seek assurances from data providers where needed ie consider its validity, reliability and availability.</t>
    </r>
  </si>
  <si>
    <t>ASSUMPTIONS</t>
  </si>
  <si>
    <t xml:space="preserve">Define any assumptions which are linked to the realisation of your project's individual outputs, as well as those which are critical to the realisation of the outcome and impact: these will not all be the same. </t>
  </si>
  <si>
    <t>RISK RATING</t>
  </si>
  <si>
    <r>
      <t xml:space="preserve">Risk ratings are recorded as </t>
    </r>
    <r>
      <rPr>
        <i/>
        <sz val="9.5"/>
        <color rgb="FF000000"/>
        <rFont val="Arial"/>
        <family val="2"/>
      </rPr>
      <t xml:space="preserve">Low, Medium or High </t>
    </r>
    <r>
      <rPr>
        <sz val="9.5"/>
        <color rgb="FF000000"/>
        <rFont val="Arial"/>
        <family val="2"/>
      </rPr>
      <t>and are supported by a robust analysis including a risk matrix.</t>
    </r>
  </si>
  <si>
    <t>VALUE FOR MONEY</t>
  </si>
  <si>
    <t xml:space="preserve">Ensure the outputs and outcome projected represent good value for the invested resources, at the beginning of the project, and through its life. </t>
  </si>
  <si>
    <t>Consider including VfM metrics in the logframe (or other documents such as the Delivery Plan) to allow VfM to be measured through the life of the project and to provide assurance at Annual Review.</t>
  </si>
  <si>
    <t>VfM is achieved at different stages of the results chain.  Thus for each result we seek to achieve we should aim to have metrics for each of the following:</t>
  </si>
  <si>
    <r>
      <rPr>
        <b/>
        <sz val="10"/>
        <rFont val="Arial"/>
        <family val="2"/>
      </rPr>
      <t>Economy</t>
    </r>
    <r>
      <rPr>
        <sz val="10"/>
        <rFont val="Arial"/>
        <family val="2"/>
      </rPr>
      <t xml:space="preserve"> </t>
    </r>
    <r>
      <rPr>
        <i/>
        <sz val="10"/>
        <rFont val="Arial"/>
        <family val="2"/>
      </rPr>
      <t xml:space="preserve">- </t>
    </r>
    <r>
      <rPr>
        <sz val="10"/>
        <rFont val="Arial"/>
        <family val="2"/>
      </rPr>
      <t xml:space="preserve">Are we (or our agents) buying inputs of the appropriate quality at the right price? </t>
    </r>
  </si>
  <si>
    <r>
      <rPr>
        <b/>
        <sz val="10"/>
        <rFont val="Arial"/>
        <family val="2"/>
      </rPr>
      <t xml:space="preserve">Efficiency </t>
    </r>
    <r>
      <rPr>
        <sz val="10"/>
        <rFont val="Arial"/>
        <family val="2"/>
      </rPr>
      <t>- How well are we (or our agents) converting inputs into outputs? (‘</t>
    </r>
    <r>
      <rPr>
        <i/>
        <sz val="10"/>
        <rFont val="Arial"/>
        <family val="2"/>
      </rPr>
      <t>Spending well’</t>
    </r>
    <r>
      <rPr>
        <sz val="10"/>
        <rFont val="Arial"/>
        <family val="2"/>
      </rPr>
      <t>)</t>
    </r>
  </si>
  <si>
    <r>
      <rPr>
        <b/>
        <sz val="10"/>
        <rFont val="Arial"/>
        <family val="2"/>
      </rPr>
      <t>Effectiveness</t>
    </r>
    <r>
      <rPr>
        <sz val="10"/>
        <rFont val="Arial"/>
        <family val="2"/>
      </rPr>
      <t xml:space="preserve"> - How well are the outputs produced by an intervention having the intended effect? (‘</t>
    </r>
    <r>
      <rPr>
        <i/>
        <sz val="10"/>
        <rFont val="Arial"/>
        <family val="2"/>
      </rPr>
      <t>Spending wisely’</t>
    </r>
    <r>
      <rPr>
        <sz val="10"/>
        <rFont val="Arial"/>
        <family val="2"/>
      </rPr>
      <t>)</t>
    </r>
  </si>
  <si>
    <r>
      <rPr>
        <b/>
        <sz val="10"/>
        <rFont val="Arial"/>
        <family val="2"/>
      </rPr>
      <t>Cost-effectiveness</t>
    </r>
    <r>
      <rPr>
        <sz val="10"/>
        <rFont val="Arial"/>
        <family val="2"/>
      </rPr>
      <t xml:space="preserve"> - What is the intervention’s ultimate impact on poverty reduction, relative to the inputs that we or our agents invest in it?</t>
    </r>
  </si>
  <si>
    <t>DFID’s Approach to Value for Money (Smart Guide) provides further advice on ensuring VfM.</t>
  </si>
  <si>
    <t>Programme Summary</t>
  </si>
  <si>
    <t> </t>
  </si>
  <si>
    <t>Section 1: Management information</t>
  </si>
  <si>
    <t>Brief Prog. description</t>
  </si>
  <si>
    <t>Delivery partner (s)</t>
  </si>
  <si>
    <t>Global Alliance on Health and Pollution</t>
  </si>
  <si>
    <t>Geographical focus</t>
  </si>
  <si>
    <t>Vietnam
Uganda</t>
  </si>
  <si>
    <t>Start date</t>
  </si>
  <si>
    <t>End date</t>
  </si>
  <si>
    <t xml:space="preserve">Business Case Link </t>
  </si>
  <si>
    <t>Defra Short Form Business Case - EPP 2526</t>
  </si>
  <si>
    <t>Total Programme Value</t>
  </si>
  <si>
    <t xml:space="preserve">Defra Funding </t>
  </si>
  <si>
    <t>ICF funding (%)</t>
  </si>
  <si>
    <t>Mitigation (%)</t>
  </si>
  <si>
    <t> 50%</t>
  </si>
  <si>
    <t>Adaptation  (%)</t>
  </si>
  <si>
    <t xml:space="preserve">Section 2: Programme Reporting </t>
  </si>
  <si>
    <t>Date data is received annually</t>
  </si>
  <si>
    <t>Defra International (DI) KPI's Reported</t>
  </si>
  <si>
    <t>DI5, DI7 and DI9 (methodology not yet finalised)</t>
  </si>
  <si>
    <t>ICF KPI's Reported</t>
  </si>
  <si>
    <t>ICF KPI 6, 15, 17.
ICF TA KPI 2.</t>
  </si>
  <si>
    <t>Period AR Covers</t>
  </si>
  <si>
    <t>Date planned</t>
  </si>
  <si>
    <t>Date completed (If extension granted by DD please indicate)</t>
  </si>
  <si>
    <t>Score</t>
  </si>
  <si>
    <t>Risk rating</t>
  </si>
  <si>
    <t>DevFlow Link</t>
  </si>
  <si>
    <t>Evaluation</t>
  </si>
  <si>
    <t>Date Planned</t>
  </si>
  <si>
    <t>Date completed</t>
  </si>
  <si>
    <t xml:space="preserve">Link </t>
  </si>
  <si>
    <t>Version Control</t>
  </si>
  <si>
    <t>Version</t>
  </si>
  <si>
    <t>Date of Update</t>
  </si>
  <si>
    <t>Updated By</t>
  </si>
  <si>
    <t>Changes</t>
  </si>
  <si>
    <t>Initial Draft</t>
  </si>
  <si>
    <t>Updated Programme Information tab.</t>
  </si>
  <si>
    <t>Updated LogFrame with indicators</t>
  </si>
  <si>
    <t>OUTPUT 1 Statement</t>
  </si>
  <si>
    <t>Output Indicator 1.1</t>
  </si>
  <si>
    <t>Uganda</t>
  </si>
  <si>
    <t>Increased knowledge about pollutants and their impact.</t>
  </si>
  <si>
    <t>Number of knowledge products produced to support operational/policy implementation of sustainable pollution reduction.</t>
  </si>
  <si>
    <t>OUTPUT WEIGHTING (%)</t>
  </si>
  <si>
    <t>OUTPUT 2 Statement</t>
  </si>
  <si>
    <t>Output Indicator 2.1</t>
  </si>
  <si>
    <t>Improved monitoring and data for policy decision making.</t>
  </si>
  <si>
    <t>Insert monitoring indicator</t>
  </si>
  <si>
    <t>OUTPUT  WEIGHTING (%)</t>
  </si>
  <si>
    <t>OUTPUT 3 Statement</t>
  </si>
  <si>
    <t>Output Indicator 3.1</t>
  </si>
  <si>
    <t xml:space="preserve">ICF TA KPI 2 - Number of people informed by TA </t>
  </si>
  <si>
    <t>OUTPUT 4 Statement</t>
  </si>
  <si>
    <t>Output Indicator 4.1</t>
  </si>
  <si>
    <t>ICF KPI 17 - Hectares of land that have received sustainable land management practices as a result of ICF</t>
  </si>
  <si>
    <t>Output Indicator 4.2</t>
  </si>
  <si>
    <t>OUTPUT 5 Statement</t>
  </si>
  <si>
    <t>Increased awareness about environment and health risks of waste and pollution.</t>
  </si>
  <si>
    <t>Insert GEDSI indicator</t>
  </si>
  <si>
    <t xml:space="preserve">Please refer to the Smart Guide for advice on completing the various fields in the logframe. For further detail on indicators, please see light green tabs. </t>
  </si>
  <si>
    <t>IMPACT Statement</t>
  </si>
  <si>
    <t>Impact Indicator 1</t>
  </si>
  <si>
    <t>Baseline</t>
  </si>
  <si>
    <t>Milestone 1 (Q1)</t>
  </si>
  <si>
    <t>Milestone 2 (Q2)</t>
  </si>
  <si>
    <t>Milestone 3 (Q3)</t>
  </si>
  <si>
    <t>Target (Q4)</t>
  </si>
  <si>
    <t>To work with ODA-eligible countries to reduce the adverse impacts of pollution on human health and environment.</t>
  </si>
  <si>
    <t>ICF KPI 15 - Extent to which ICF intervention is likely to lead to Transformational Change</t>
  </si>
  <si>
    <t>Planned</t>
  </si>
  <si>
    <t>Score of 5</t>
  </si>
  <si>
    <t>Achieved</t>
  </si>
  <si>
    <t>Source and Methods</t>
  </si>
  <si>
    <t>This indicator will use metrics from a combination of indicators in order to measure success. This includes the following indicator data: Number of countries supported, Number of individuals supported, Number of organisations supported, Number of people with sustainable livelihoods created or protected, Number of people supported to cope with the effects of climate change, Number of people with improved resilience and the Amount of solid waste and pollution avoided. This is a standardised ICF KPI; data will be disaggregated by gender as a minimum commitment although further disaggregation is being considered (age, geography).
https://assets.publishing.service.gov.uk/government/uploads/system/uploads/attachment_data/file/813600/KPI-15-extent-ICF-intervention-lead-transformational-change.pdf</t>
  </si>
  <si>
    <t>Impact Indicator 2</t>
  </si>
  <si>
    <t>Milestone 1</t>
  </si>
  <si>
    <t>Milestone 2</t>
  </si>
  <si>
    <t>Target (date)</t>
  </si>
  <si>
    <t>CLEAR TARGET</t>
  </si>
  <si>
    <t>Source</t>
  </si>
  <si>
    <t xml:space="preserve">Plesae state if achieved/planned are cummultive or in-year. Please state the method used to gather your data. If a standardised KPI has been used please it (e.g. ICF and Defra KPI's). Please state what disagregations will be reported for this indicator (e.g. if people based, please try to disagregate by gender to be GESI sensitive). Please state any data sources you are using for this. </t>
  </si>
  <si>
    <t>OUTCOME Statement</t>
  </si>
  <si>
    <t>Outcome Indicator 1</t>
  </si>
  <si>
    <t>Assumptions</t>
  </si>
  <si>
    <t>Outcome Indicator 2</t>
  </si>
  <si>
    <t>DI5 - Solid waste or pollution avoided.</t>
  </si>
  <si>
    <t xml:space="preserve">This will include both pollution avoided and pollution removed. Tonnes will be used to measure reduction in pesticides, GHG emissions and waste. Standard Defra methodology will be applied: https://assets.publishing.service.gov.uk/media/67975f374686aac1586062e4/Methodology_Note_Defra_International_KPI_5_-_Solid_waste_or_pollution_removed_or_reduced.pdf </t>
  </si>
  <si>
    <t>Health indicator?</t>
  </si>
  <si>
    <t>Medium</t>
  </si>
  <si>
    <t>DI7 - People with Sustainable Livelihoods created or protected.</t>
  </si>
  <si>
    <t>Project activities will lead to economic incentives.
Alternatives provide additional income sources to create/protect livelihoods.
Community members have incentives to adopt sustainable practices.</t>
  </si>
  <si>
    <t xml:space="preserve">Number of people who have benefitted from strengthening of existing livelihood or creation of alternative livelihood opportunities. Livelihoods in the context of EPP refer to Livelihood Assets (increased human capital, natural capital and financial capital) and Vulnerability (increased resilience to shocks). Milestones are cumulative. Data will be disaggregated by gender, age, disability and geography where possible. Standard Defra methodology will be applied: https://assets.publishing.service.gov.uk/media/67976162cfd3deafa04fde53/Methodology_Note_Defra_International_KPI_7_-_People_benefitting_from_strengthened_or_new_livelihoods.pdf </t>
  </si>
  <si>
    <t>DI9 - People with improved income</t>
  </si>
  <si>
    <r>
      <t xml:space="preserve">In the absence of a published methodology at time of LogFrame development, we will use net income gain for farmers and local communities. The programme will assess farmer’s income and labour costs before and after interventions. It will assess net income gains in local communities adopting sustainable waste management practices such as composting and recycling while farmers adopt open burning alternatives for rice straw and waste. Income benefits from reduced pesticide and fertiliser use, as well as revenue from selling by-products like compost or recyclable materials will be recorded. Data will be disaggregated by gender, age, disability and geography where possible. </t>
    </r>
    <r>
      <rPr>
        <sz val="10"/>
        <color rgb="FFC00000"/>
        <rFont val="Arial"/>
        <family val="2"/>
      </rPr>
      <t xml:space="preserve">Please state if achieved/planned are cumulative or in-year. </t>
    </r>
  </si>
  <si>
    <t>Technical expertise is available to develop high-quality knowledge products.
Data on pollutants and their impacts is accessible and reliable.
Interest/engagement from government regarding policy products
Knowledge products are disseminated effectively to relevant stakeholders.</t>
  </si>
  <si>
    <t xml:space="preserve">Evidence products produced under this output demonstrate the effectiveness of activities that promote and facilitate sustainable pollution reduction. Knowledge products are to be counted and disagregated by type e.g. models, frameworks, research products, workshop reports. Milestones are cumulative. </t>
  </si>
  <si>
    <t>INSERT TARGET</t>
  </si>
  <si>
    <t>Monitoring data is effectively disseminated to relevant stakeholders.
Policies are informed by improved monitoring and data.
Government has capacity to enforce policies.</t>
  </si>
  <si>
    <t xml:space="preserve">Please state if achieved/planned are cummultive or in-year. Please state the method used to gather your data. If a standardised KPI has been used please it (e.g. ICF and Defra KPI's). Please state what disagregations will be reported for this indicator (e.g. if people based, please try to disagregate by gender to be GESI sensitive). Please state any data sources you are using for this. </t>
  </si>
  <si>
    <t>Low</t>
  </si>
  <si>
    <t>Increased capacity 
for direct actors and regional/national government and agencies.</t>
  </si>
  <si>
    <t>Improved awareness leads to sustainable behavioural change.
Training materials are sufficiently tailored to local communities and context.
Farmers are engaged in training.
Farmers have capacity to attend and engage with farmer field schools.
Farmers have capacity to implement IPM approaches following TA.</t>
  </si>
  <si>
    <t>This indicator reports the number of individuals that are beneficiaries of technical assistance. Technical assistance refers to non-financial development assistance provided by specialists. In the context of EPP, assistance includes sharing information and expertise, providing training, sharing technical data or providing access to data platforms. Results will be collated in accordance with ICF methodology: https://assets.publishing.service.gov.uk/media/63fe1f09e90e0740dc92d1bc/International-climate-finance-technical-assistance-KPI_2_Methodology_Note_Individuals_and_organisations_supported_by_ICF_TA.pdf . Data will be disaggregated by sector, type of TA support, actor that support has been provided to, mitigation or adaptation theme and Gender, Geography and Disability where possible. Milestones are cumulative.</t>
  </si>
  <si>
    <t>Hectares of land that have received sustainable land management practices through alternatives to straw burning, IPM practices and carbon removal programmes. Data will be disaggrated by country, ecosystem type, sustainable management theme and sustainable management practice group. Milestones are cumulative. Standard ICF KPI 17 methodology will be applied: https://assets.publishing.service.gov.uk/media/63fe291dd3bf7f25f49f86b8/international-climate-finance_KPI_17_Methodology_Note_Area_under_sustainable_management_practices.pdf</t>
  </si>
  <si>
    <t>This indicator reports the number of individuals that are more aware of and engaged with pollution issues. Individuals may include the general public, government or specific or specific groups such as farmers. Disaggregated data will be collated through awareness campaigns conducted by the programme in addition to stakeholder engagements. Pollution issues refer to chemical pollution (e.g. pesticides), air pollution (e.g. open burning) or solid waste pollution. Milestones are cumulative.</t>
  </si>
  <si>
    <t xml:space="preserve">Please state if achieved/planned are cumulative or in-year. Please state the method used to gather your data. If a standardised KPI has been used please it (e.g. ICF and Defra KPI's). Please state what disagregations will be reported for this indicator (e.g. if people based, please try to disagregate by gender to be GESI sensitive). Please state any data sources you are using for this. </t>
  </si>
  <si>
    <t>Environmental Pollution Programme Logframe (06/2025)</t>
  </si>
  <si>
    <t>Please refer to the Smart Guide for advice on completing the various fields in the logframe.</t>
  </si>
  <si>
    <t>Improve health outcomes and reduce 
environmental harm from chemical, air, plastic and water pollution by increasing resilience of communities in ODA-eligible countries.</t>
  </si>
  <si>
    <t>Number of case studies demonstrating change (reported per project per year, total and unique)</t>
  </si>
  <si>
    <t>"Change" has a broad remit and can refer to impact to government policy, impact from a tool/solution developed in and used, societal change or other impact. This indicator would only apply to those projects that have developed  such tools/solutions. 
Mobilised funds are directed towards reducing pollution and improving health.
Local organisations and implementing partners have capacity to manage funds effectively
Increased financial support will increase the scale and sustainability of activities</t>
  </si>
  <si>
    <t>Each activity is classed as a case study for this indicator. Each project will have a “change target”, “how will we know when change is achieved”, whether change has been demonstrated and “evidence (statistics, reports, quotes, surveys, etc.)” to measure case study success.</t>
  </si>
  <si>
    <t>Volume of finance mobilised</t>
  </si>
  <si>
    <t xml:space="preserve">Volume of finance mobilised as a result of the Environmental Pollution Programme. Reporting will follow a similar methodology to ICF KPI 11/12 with the exception finance is not 'for climate change purposes'. Finance will be disaggregated by type of finance (public/private) and sector (waste/agriculture), </t>
  </si>
  <si>
    <t>Output Indicator 2.2</t>
  </si>
  <si>
    <t>Number of people more aware of and engaged with pollution issues (general public, government, farmers)</t>
  </si>
  <si>
    <t>Output Indicator 2.3</t>
  </si>
  <si>
    <t>Increased knowledge about environmentally sound alternatives to practices that cause pollution.</t>
  </si>
  <si>
    <t>DI5 - Solid Waste and Pollution Avoided.</t>
  </si>
  <si>
    <t xml:space="preserve">Alternatives reduce GHG emissions through reduced open burning.
IPM training leads to reduced pesticide usage.
Alternatives provide additional income sources to create/protect livelihoods.
Community members have incentives to adopt sustainable practices. </t>
  </si>
  <si>
    <t>Output Indicator 3.2</t>
  </si>
  <si>
    <t>Output Indicator 3.3</t>
  </si>
  <si>
    <r>
      <rPr>
        <sz val="10"/>
        <rFont val="Arial"/>
        <family val="2"/>
      </rPr>
      <t xml:space="preserve">In the absence of a published methodology at time of LogFrame development, we will use </t>
    </r>
    <r>
      <rPr>
        <b/>
        <sz val="10"/>
        <rFont val="Arial"/>
        <family val="2"/>
      </rPr>
      <t>net income gain</t>
    </r>
    <r>
      <rPr>
        <sz val="10"/>
        <rFont val="Arial"/>
        <family val="2"/>
      </rPr>
      <t xml:space="preserve"> for farmers and local communities. The programme will assess farmer’s income and labour costs before and after interventions. It will assess net income gains in local communities adopting sustainable waste management practices such as composting and recycling while farmers adopt open burning alternatives for rice straw and waste. Income benefits from reduced pesticide and fertiliser use, as well as revenue from selling by-products like compost or recyclable materials will be recorded.</t>
    </r>
    <r>
      <rPr>
        <sz val="10"/>
        <color rgb="FFFF0000"/>
        <rFont val="Arial"/>
        <family val="2"/>
      </rPr>
      <t xml:space="preserve"> </t>
    </r>
    <r>
      <rPr>
        <sz val="10"/>
        <color theme="1"/>
        <rFont val="Arial"/>
        <family val="2"/>
      </rPr>
      <t xml:space="preserve">Data will be disaggregated by gender, age, disability and geography where possible. </t>
    </r>
    <r>
      <rPr>
        <sz val="10"/>
        <color rgb="FFFF0000"/>
        <rFont val="Arial"/>
        <family val="2"/>
      </rPr>
      <t xml:space="preserve">Please state if achieved/planned are cumulative or in-year. </t>
    </r>
  </si>
  <si>
    <t>Output Indicator 3.4</t>
  </si>
  <si>
    <t>ICF KPI 6 - Tonnes of GHG reduced or avoided</t>
  </si>
  <si>
    <r>
      <rPr>
        <sz val="9"/>
        <rFont val="Arial"/>
        <family val="2"/>
      </rPr>
      <t xml:space="preserve">Tonnes will be used to measure reduction in GHG emissions. Data will be disaggregated by country and sector. Standard ICF KPI6 methodology will be applied: https://assets.publishing.service.gov.uk/media/63fe22378fa8f527ff6b42a8/ICF_KPI_6_Methodology_GHG_emissions_avoided_2023.pdf </t>
    </r>
    <r>
      <rPr>
        <sz val="9"/>
        <color rgb="FFFF0000"/>
        <rFont val="Arial"/>
        <family val="2"/>
      </rPr>
      <t xml:space="preserve">Please state if achieved/planned are cumulative or in-year. </t>
    </r>
  </si>
  <si>
    <t>Output Indicator 3.5</t>
  </si>
  <si>
    <t>Output Indicator 3.6</t>
  </si>
  <si>
    <t>Insert Health indicator</t>
  </si>
  <si>
    <t>TA1 - Number of countries supported with TA</t>
  </si>
  <si>
    <t>Outcome 2</t>
  </si>
  <si>
    <t>Output 2.1</t>
  </si>
  <si>
    <t>Output 3.2</t>
  </si>
  <si>
    <t>Output 3.4</t>
  </si>
  <si>
    <t>Output 3.5</t>
  </si>
  <si>
    <t>Finance Type</t>
  </si>
  <si>
    <t>Climate Theme</t>
  </si>
  <si>
    <t>Sector</t>
  </si>
  <si>
    <t>Sustainable Management Group</t>
  </si>
  <si>
    <t>Public</t>
  </si>
  <si>
    <t>Adaptation</t>
  </si>
  <si>
    <t>Industry</t>
  </si>
  <si>
    <t>Vegetation Management</t>
  </si>
  <si>
    <t>Private</t>
  </si>
  <si>
    <t>Mitigation</t>
  </si>
  <si>
    <t>Business</t>
  </si>
  <si>
    <t>Soil Management</t>
  </si>
  <si>
    <t>Adaptation and Mitigation</t>
  </si>
  <si>
    <t>Water Management</t>
  </si>
  <si>
    <t>Residential</t>
  </si>
  <si>
    <t>Ecological Restoration</t>
  </si>
  <si>
    <t>Actor that has received support</t>
  </si>
  <si>
    <t>Agriculture</t>
  </si>
  <si>
    <t>Ecological Rehabiliation</t>
  </si>
  <si>
    <t>Private sector</t>
  </si>
  <si>
    <t>Waste management</t>
  </si>
  <si>
    <t>Ecological Reclamation</t>
  </si>
  <si>
    <t>Public sector</t>
  </si>
  <si>
    <t>NGO/civil society</t>
  </si>
  <si>
    <t>Indetifying Theme</t>
  </si>
  <si>
    <t>Academia</t>
  </si>
  <si>
    <t>Restoration</t>
  </si>
  <si>
    <t>Protection</t>
  </si>
  <si>
    <t>Type of technical assistance</t>
  </si>
  <si>
    <t>Management</t>
  </si>
  <si>
    <t>Capacity building</t>
  </si>
  <si>
    <t>Policy Support and Evidence</t>
  </si>
  <si>
    <t>Ecosystem Type</t>
  </si>
  <si>
    <t>Project and Investment Support</t>
  </si>
  <si>
    <t>Terrestrial</t>
  </si>
  <si>
    <t>Marine</t>
  </si>
  <si>
    <t>Freshwater</t>
  </si>
  <si>
    <t>Subterranean</t>
  </si>
  <si>
    <t>IMPACT Indicator 1</t>
  </si>
  <si>
    <t>ICF KPI 15 - Transformational Change</t>
  </si>
  <si>
    <t>Results</t>
  </si>
  <si>
    <t>Logframe data</t>
  </si>
  <si>
    <t>Target</t>
  </si>
  <si>
    <t>Year-end</t>
  </si>
  <si>
    <t>KPI15 Score</t>
  </si>
  <si>
    <t>Evidence</t>
  </si>
  <si>
    <t>OUTCOME Indicator 1</t>
  </si>
  <si>
    <t xml:space="preserve">Disaggregation of results </t>
  </si>
  <si>
    <t>Tonnes</t>
  </si>
  <si>
    <t>Country</t>
  </si>
  <si>
    <t>Tonnes of GHG reduced or avoided</t>
  </si>
  <si>
    <t>Insert target</t>
  </si>
  <si>
    <t>Vietnam</t>
  </si>
  <si>
    <t>Insert links to evidence</t>
  </si>
  <si>
    <t>Activity</t>
  </si>
  <si>
    <t>Pollution avoided</t>
  </si>
  <si>
    <t>Estimated tonnes</t>
  </si>
  <si>
    <t>Vietnam - Air pollution:</t>
  </si>
  <si>
    <t>No estimate</t>
  </si>
  <si>
    <t>Vietnam - IPM:</t>
  </si>
  <si>
    <t>CO2 removal</t>
  </si>
  <si>
    <t>Reduction or removal</t>
  </si>
  <si>
    <t>Waste or pollution type</t>
  </si>
  <si>
    <t>Solid Waste and Pollution removed or reduced (tonnes)</t>
  </si>
  <si>
    <t>Pesticide reduction</t>
  </si>
  <si>
    <t>Vietnam Waste Management:</t>
  </si>
  <si>
    <t>Waste reduction</t>
  </si>
  <si>
    <t>Health indicator</t>
  </si>
  <si>
    <t>Insert Indicator</t>
  </si>
  <si>
    <t>Ideas:</t>
  </si>
  <si>
    <t>Number of deliverables with potential to inform health policies?</t>
  </si>
  <si>
    <t>Estimate</t>
  </si>
  <si>
    <t xml:space="preserve">GEDSI Disaggregation of results </t>
  </si>
  <si>
    <t>Number of livelihoods</t>
  </si>
  <si>
    <t>Created or protected</t>
  </si>
  <si>
    <t>Gender</t>
  </si>
  <si>
    <t>Male</t>
  </si>
  <si>
    <t>Total number of people with sustainable livelihoods created or protected</t>
  </si>
  <si>
    <t>Female</t>
  </si>
  <si>
    <t>Not reported</t>
  </si>
  <si>
    <t>Age</t>
  </si>
  <si>
    <t>Children (age 0- 14) </t>
  </si>
  <si>
    <t>Youth (age 15-24) </t>
  </si>
  <si>
    <t>Adults (age 25-64) </t>
  </si>
  <si>
    <t>Elders (age 65+) </t>
  </si>
  <si>
    <t>Not reported </t>
  </si>
  <si>
    <t>Disability</t>
  </si>
  <si>
    <t>Disabled</t>
  </si>
  <si>
    <t>Not disabled</t>
  </si>
  <si>
    <t>Geography</t>
  </si>
  <si>
    <t>Urban</t>
  </si>
  <si>
    <t>Rural</t>
  </si>
  <si>
    <t xml:space="preserve">Not reported </t>
  </si>
  <si>
    <t>Estimated number of people</t>
  </si>
  <si>
    <t>Estimated delivery</t>
  </si>
  <si>
    <t>Q4</t>
  </si>
  <si>
    <t>Q3</t>
  </si>
  <si>
    <t>Total number of people with improved income</t>
  </si>
  <si>
    <t>OUTPUT Indicator 1</t>
  </si>
  <si>
    <t>Total number of reports</t>
  </si>
  <si>
    <t>Total number of additional materials*</t>
  </si>
  <si>
    <t>*For example action plans, training materials, maps etc</t>
  </si>
  <si>
    <t>Total number of policy products</t>
  </si>
  <si>
    <t>Basis for target:</t>
  </si>
  <si>
    <t>2526 Knowledge Products.docx</t>
  </si>
  <si>
    <t>OUTPUT Indicator 2</t>
  </si>
  <si>
    <t>Number of people</t>
  </si>
  <si>
    <t>Climate theme</t>
  </si>
  <si>
    <t>Type of Technical Assistance</t>
  </si>
  <si>
    <t>Total number of people informed by technical assistance</t>
  </si>
  <si>
    <t>Uganda:</t>
  </si>
  <si>
    <t>Q2</t>
  </si>
  <si>
    <t>Hectares</t>
  </si>
  <si>
    <t>Identifying Theme</t>
  </si>
  <si>
    <t>Total number of hectares that have received sustainable land management practices</t>
  </si>
  <si>
    <t>Estimated hectares</t>
  </si>
  <si>
    <t>OUTPUT Indicator 5</t>
  </si>
  <si>
    <t>Total number of people reached through awareness campaigns</t>
  </si>
  <si>
    <t>Output 3.2 Knowledge distribution and public awareness</t>
  </si>
  <si>
    <t>Amount of finance mobilised</t>
  </si>
  <si>
    <t>Environmental Pollution Programme Logframe (01/2025 updated)</t>
  </si>
  <si>
    <t xml:space="preserve">Recipients of ICF funding are required to report one or more ICF KPI's annually (between Febuary and April). Please review ICF KPI's if you are ICF funded and include a minimum of one ICF KPI. </t>
  </si>
  <si>
    <t>[1] International Climate Finance KPI 15 - Extent to which ICF intervention is likely to lead to Transformational Change</t>
  </si>
  <si>
    <r>
      <t xml:space="preserve">Planned
</t>
    </r>
    <r>
      <rPr>
        <sz val="10"/>
        <rFont val="Arial"/>
        <family val="2"/>
      </rPr>
      <t>This indicator will use metrics from a combination of indicators in order to measure success. This would include the following indicator data: Number of countries supported, Number of individuals supported, Number of organisations supported, Number of people with sustainable livelihoods created or protected, Number of people supported to cope with the effects of climate change, Number of people with improved resilience and the Amount of solid waste and pollution avoided.</t>
    </r>
  </si>
  <si>
    <t>This will be a cumulative indicator building on work completed 2022-2025. This indicator has been used throughout and has been recorded against previously. This approach will optimise the impact of the programme allowing continued monitoring of historic work to contribute data. This is a standardised ICF KPI; data will be disaggregated by gender as a minimum commitment although further disaggregation is being considered (age, geography).
https://assets.publishing.service.gov.uk/government/uploads/system/uploads/attachment_data/file/813600/KPI-15-extent-ICF-intervention-lead-transformational-change.pdf</t>
  </si>
  <si>
    <t>Improve health outcomes and reduce
environmental harm from chemical, air, plastic and water pollution by increasing resilience of communiities in ODA-eligible countries.</t>
  </si>
  <si>
    <r>
      <t xml:space="preserve">Planned
</t>
    </r>
    <r>
      <rPr>
        <sz val="10"/>
        <rFont val="Arial"/>
        <family val="2"/>
      </rPr>
      <t>Each activity is classed as a case study for this indicator. For this indicator, each project will have a “change target”, “how will we know when change is achieved”, whether change has been demonstrated and “evidence (statistics, reports, quotes, surveys, etc.)” to measure case study success. Each project will have one change target (unless appropriate to break down further) for the whole project term and change demonstrated will be re-assessed each year.</t>
    </r>
  </si>
  <si>
    <t xml:space="preserve">Clear assumptions from the ToC for this outcome </t>
  </si>
  <si>
    <t>This will be a cummultive indicator building on work completed 2022-2025 this indicator has been used throughout and has been recorded against previously. This approach will optimise the impact of the programme allowing continued monitoring of historic work to contribute data. Case study can be document/summary - this is down to individual projects to decide best way to present when case studies become available.</t>
  </si>
  <si>
    <t xml:space="preserve">Target (date) </t>
  </si>
  <si>
    <t>TA2.1 - Number of beneficiaries (Individuals) supported.</t>
  </si>
  <si>
    <t>Estimation of target</t>
  </si>
  <si>
    <t xml:space="preserve">Clear assumptions from the ToC for this output </t>
  </si>
  <si>
    <t>Output Indicator 1.2</t>
  </si>
  <si>
    <t>TA2.2 - Number of benficiaries (Organisations) supported.</t>
  </si>
  <si>
    <t xml:space="preserve">ICF1 - People Supported to cope with effects of Climate Change </t>
  </si>
  <si>
    <t>ICF4 - People with Improved Resilience</t>
  </si>
  <si>
    <t xml:space="preserve">hows the </t>
  </si>
  <si>
    <t xml:space="preserve">Work with chosen ODA-eligible regions, countries and low-income communities to manage, mitigate and reduce pollution. </t>
  </si>
  <si>
    <t>Planned
This indicator will use metrics from the other indicators in order to measure success. This would include the following indicator data: Number of countries supported, Number of individuals supported, Number of organisations supported, Number of people with sustainable livelihoods created or protected, Number of people supported to cope with the effects of climate change, Number of people with improved resilience and the Amount of solid waste and pollution avoided.</t>
  </si>
  <si>
    <t>This will be a cummultive indicator building on work completed 2022-2025 this indicator has been used throughout and has been recorded against previously. This approach will optimise the impact of the programme allowing continued monitoring of historic work to contribute data. This is a standardised ICF KPI and will be disagregated Gender as a minimum commitment although further disagregation is being considered.
https://assets.publishing.service.gov.uk/government/uploads/system/uploads/attachment_data/file/813600/KPI-15-extent-ICF-intervention-lead-transformational-change.pdf</t>
  </si>
  <si>
    <t xml:space="preserve">Increase resilience of people and the environment to the impact of the triple planetary crisis. </t>
  </si>
  <si>
    <t>Planned
Each activity is classed as a case study for this indicator. For this indicator, each project will have a “change target”, “how will we know when change is achieved”, whether change has been demonstrated and “evidence (statistics, reports, quotes, surveys, etc.)” to measure case study success. Each project will have one change target (unless appropriate to break down further) for the whole project term and change demonstrated will be re-assessed each year.</t>
  </si>
  <si>
    <t>Increased awareness about environment and health risks of pollution and its link to climate change.</t>
  </si>
  <si>
    <t>To work with ODA-eligible countries and regions to reduce the adverse impacts of pollution. Work will improve health and reduce environmental harm and poverty that results from chemical, air, waste and water pollution, as part of the Triple Planetary Crisis.</t>
  </si>
  <si>
    <t>Tonnes of emissions reduced</t>
  </si>
  <si>
    <t>OUTCOME 1 Statement</t>
  </si>
  <si>
    <t>OUTCOME 2 Statement</t>
  </si>
  <si>
    <t>Reduced pollutants entering the environment leading to reduced human and environmental exposure</t>
  </si>
  <si>
    <t>Increase resilience of communities through improved livelihoods and reduced poverty and inequality</t>
  </si>
  <si>
    <t>Soil quality indicator?</t>
  </si>
  <si>
    <t>Biodiversity indicator?</t>
  </si>
  <si>
    <t>Increased awareness about environmental and health risks of  pollution and their link to climate change.</t>
  </si>
  <si>
    <t>Increased knowledge about pollutants and their regional/national impact.</t>
  </si>
  <si>
    <t xml:space="preserve">Increased knowledge about environmentally sustainable alternatives to practices that cause pollution. </t>
  </si>
  <si>
    <t>This indicator reports the number of individuals that are reached through awareness campaigns. Individuals may include the general public, government or specific or specific groups such as farmers. Disaggregated data will be collated through awareness campaigns conducted by the programme in addition to stakeholder engagements. Pollution issues refer to chemical pollution (e.g. pesticides), air pollution (e.g. open burning) or solid waste pollution. Milestones are cumulative.</t>
  </si>
  <si>
    <t xml:space="preserve">Alternatives reduce GHG emissions through reduced open burning.
IPM training leads to reduced pesticide usage.
Farmers and communities are willing and able to participate and benefit from activities. 
Farmers have capacity to implement IPM approaches following TA.
Communities can see the benefits of the project and are incentivised to sustainable practices.
</t>
  </si>
  <si>
    <t>Outcome Indicator 1.1</t>
  </si>
  <si>
    <t>Outcome Indicator 1.2</t>
  </si>
  <si>
    <t>Output Indicator 1.3</t>
  </si>
  <si>
    <t>OUTCOME Indicator 1.3</t>
  </si>
  <si>
    <t>OUTCOME Indicator 1.2</t>
  </si>
  <si>
    <t>Outcome Indicator 1.4</t>
  </si>
  <si>
    <t>Outcome Indicator 1.5</t>
  </si>
  <si>
    <t>Environmental Pollution Programme Logframe (08/2025)</t>
  </si>
  <si>
    <t>Number of GEDSI champions involved in output delivery / Percentage of outputs verified through GESI-priority groups?</t>
  </si>
  <si>
    <t>Number of GEDSI champions involved in programme design / Number of consultations held with GEDSI-priority groups?</t>
  </si>
  <si>
    <t>Outcome Indicator 2.1</t>
  </si>
  <si>
    <t>Outcome Indicator 1.6</t>
  </si>
  <si>
    <t>OUTCOME Indicator 1.4</t>
  </si>
  <si>
    <t>OUTCOME Indicator 1.5</t>
  </si>
  <si>
    <t>OUTCOME Indicator 1.6</t>
  </si>
  <si>
    <t>OUTCOME Indicator 2.1</t>
  </si>
  <si>
    <t>OUTCOME Indicator 2.2</t>
  </si>
  <si>
    <t>OUTCOME Indicator 2.3</t>
  </si>
  <si>
    <t>Outcome Indicator 2.2</t>
  </si>
  <si>
    <t>Outcome Indicator 2.3</t>
  </si>
  <si>
    <t>Outcome Indicator 2.4</t>
  </si>
  <si>
    <t>Output Indicator 1</t>
  </si>
  <si>
    <t>Output Indicator 2</t>
  </si>
  <si>
    <t>Output Indicator 3</t>
  </si>
  <si>
    <t>Number of knowledge products about pollutants and their regional/national impact produced to support operational/policy implementation of sustainable pollution reduction.</t>
  </si>
  <si>
    <t>Total number of knowledge products produced about pollutants and their regional/national impact</t>
  </si>
  <si>
    <t>Number of knowledge products about environmentally sustainable alternatives to practices that cause pollution produced to support operational and policy implementation of sustainable pollution reduction</t>
  </si>
  <si>
    <t>Total number of knowledge products about environmentally sustainable alternatives to practices that cause pollution produced</t>
  </si>
  <si>
    <t>OUTPUT Indicator 4.1</t>
  </si>
  <si>
    <t>OUTPUT Indicator 4.2</t>
  </si>
  <si>
    <t>Output Indicator 5</t>
  </si>
  <si>
    <t>Output 3.4 Project workshop to present project achievements?</t>
  </si>
  <si>
    <t>Methodology</t>
  </si>
  <si>
    <t>This indicator will use metrics from a combination of indicators in order to measure success. This includes the following indicator data: Number of countries supported, Number of individuals supported, Number of organisations supported, Number of people with sustainable livelihoods created or protected, Number of people supported to cope with the effects of climate change, Number of people with improved resilience and the Amount of solid waste and pollution avoided. This is a standardised ICF KPI; data will be disaggregated by gender as a minimum commitment although further disaggregation is being considered (age, geography).</t>
  </si>
  <si>
    <t>Associated Methodologies:</t>
  </si>
  <si>
    <t>ICF KPI15 Methodology - GOV.UK</t>
  </si>
  <si>
    <t>ICF KPI6 Methodology - GOV.UK</t>
  </si>
  <si>
    <t>Defra International KPI5 Methodology - GOV.UK</t>
  </si>
  <si>
    <r>
      <t xml:space="preserve">Tonnes will be used to measure reduction in GHG emissions. Data will be disaggregated by country and sector. This aligns with ICF KPI6 methodology. Data will also feed into Defra Indicator 5 - Solid Waste and Pollution avoided. Standard Defra methodology will be applied. </t>
    </r>
    <r>
      <rPr>
        <sz val="10"/>
        <color rgb="FFC00000"/>
        <rFont val="Arial"/>
        <family val="2"/>
      </rPr>
      <t xml:space="preserve">Please state if achieved/planned are cumulative or in-year. </t>
    </r>
  </si>
  <si>
    <t>ICF KPI17 Methodology - GOV.UK</t>
  </si>
  <si>
    <t>Hectares of land that have received sustainable land management practices through alternatives to straw burning, IPM practices and carbon removal programmes. Data will be disaggrated by country, ecosystem type, sustainable management theme and sustainable management practice group. Milestones are cumulative. Standard ICF KPI 17 methodology will be applied.</t>
  </si>
  <si>
    <r>
      <t>This will include both pollution avoided and pollution removed. Tonnes will be used to measure reduction in pesticides, GHG emissions and waste. Standard  Defra Indicator 5 - Solid Waste and Pollution Defra methodology will be applied.</t>
    </r>
    <r>
      <rPr>
        <sz val="10"/>
        <color rgb="FFC00000"/>
        <rFont val="Arial"/>
        <family val="2"/>
      </rPr>
      <t xml:space="preserve"> Please state if achieved/planned are cumulative or in-year. </t>
    </r>
  </si>
  <si>
    <t>Please state if achieved/planned are cumulative or in-year. Please state the method used to gather your data and reference if any standardised KPIs have been used. Please state what disagregations will be reported (e.g. GEDSI etc.). Please state any data sources.</t>
  </si>
  <si>
    <t>Defra International KPI7 Methodology - GOV.UK</t>
  </si>
  <si>
    <t>Number of people who have benefitted from strengthening of existing livelihood or creation of alternative livelihood opportunities. Livelihoods in the context of EPP refer to Livelihood Assets (increased human capital, natural capital and financial capital) and Vulnerability (increased resilience to shocks). Milestones are cumulative. Data will be disaggregated by gender, age, disability and geography where possible. Standard Defra methodology will be applied.</t>
  </si>
  <si>
    <t xml:space="preserve">Technical expertise is available to develop high-quality knowledge products.
Data on pollutants and their impacts is accessible and reliable.
Knowledge products are disseminated effectively to relevant stakeholders.
Interest/engagement from government regarding policy products
</t>
  </si>
  <si>
    <t>ICF TA KPI2 Methodology - GOV.UK</t>
  </si>
  <si>
    <t>Volume of finance mobilised as a result of the Environmental Pollution Programme. Reporting will follow a similar methodology to ICF KPI 11/12 with the exception finance is not 'for climate change purposes'. Finance will be disaggregated by type of finance (public/private) and sector (waste/agriculture).</t>
  </si>
  <si>
    <t>This indicator reports the number of individuals that are beneficiaries of technical assistance. TA refers to non-financial development assistance provided by specialists. In the context of EPP, assistance includes sharing information and expertise, providing training, sharing technical data or providing access to data platforms. Results will be collated in accordance with ICF methodology. Data will be disaggregated by sector, type of TA support, actor that support has been provided to, mitigation or adaptation theme and Gender, Geography and Disability where possible. Milestones are cumulative.</t>
  </si>
  <si>
    <t>Volume of finance mobilised to increase capacity for pollution reduction</t>
  </si>
  <si>
    <t>Training materials are sufficiently tailored to local communities and context.
Farmers have capacity to attend and engage with farmer field schools.
Farmers have capacity to implement IPM approaches following TA.
Mobilised funds are directed towards reducing pollution and improving health.
Local organisations and implementing partners have capacity to manage funds effectively.
Increased financial support will increase the scale and sustainability of activities.</t>
  </si>
  <si>
    <t>Improved awareness leads to sustainable behavioural change.
Campaign materials are sufficiently tailored to local communities and context.</t>
  </si>
  <si>
    <t>Amount of finance mobilised to increase capacity for pollution reduction</t>
  </si>
  <si>
    <t>ICF KPI11 Methodology (Public Finance) - GOV.UK</t>
  </si>
  <si>
    <t>ICF KPI12 Methodology (Private Finance) - GOV.UK</t>
  </si>
  <si>
    <t>Number of people reached through digital media awareness campaigns</t>
  </si>
  <si>
    <t>Number of people reached through digital media awareness campaigns on pollution issues</t>
  </si>
  <si>
    <t>Number of people reached through in-person awareness campaigns (attending workshops) on pollution isses</t>
  </si>
  <si>
    <t>Output 2.3. Workshop to present project achievements and planned actions</t>
  </si>
  <si>
    <t>Tonnes of straw</t>
  </si>
  <si>
    <t>Tonnes of plastic</t>
  </si>
  <si>
    <t>4 tonnes</t>
  </si>
  <si>
    <r>
      <rPr>
        <sz val="10"/>
        <color rgb="FF000000"/>
        <rFont val="Arial"/>
        <family val="2"/>
      </rPr>
      <t xml:space="preserve">Number of knowledge products </t>
    </r>
    <r>
      <rPr>
        <sz val="10"/>
        <color rgb="FFC00000"/>
        <rFont val="Arial"/>
        <family val="2"/>
      </rPr>
      <t>about pollutants and their regional/national impact</t>
    </r>
    <r>
      <rPr>
        <sz val="10"/>
        <color rgb="FF000000"/>
        <rFont val="Arial"/>
        <family val="2"/>
      </rPr>
      <t xml:space="preserve"> produced to support operational/policy implementation of sustainable pollution reduction.</t>
    </r>
  </si>
  <si>
    <r>
      <rPr>
        <sz val="10"/>
        <color rgb="FF000000"/>
        <rFont val="Arial"/>
        <family val="2"/>
      </rPr>
      <t xml:space="preserve">Number of knowledge products </t>
    </r>
    <r>
      <rPr>
        <sz val="10"/>
        <color rgb="FFC00000"/>
        <rFont val="Arial"/>
        <family val="2"/>
      </rPr>
      <t>about environmentally sustainable alternatives to practices that cause pollution</t>
    </r>
    <r>
      <rPr>
        <sz val="10"/>
        <color rgb="FF000000"/>
        <rFont val="Arial"/>
        <family val="2"/>
      </rPr>
      <t xml:space="preserve"> produced to support operational/policy implementation of sustainable pollution reduction.</t>
    </r>
  </si>
  <si>
    <t>251003 - GAHP Commission Vietnam Indicators.docx</t>
  </si>
  <si>
    <t>Reduction</t>
  </si>
  <si>
    <t>Agricultural</t>
  </si>
  <si>
    <t>GHG emissions reduction (CO2)</t>
  </si>
  <si>
    <t>GHG emissions reduction (PM2.5, PM10, NOx, SO2, CO)</t>
  </si>
  <si>
    <t>Tonnes of straw reduced</t>
  </si>
  <si>
    <t xml:space="preserve">AP1.1 Continuing and scaling up accelerated decomposition of straw in the field in Tra Vinh, Ninh Binh, Thanh Hoa, Nghe An, and An Giang </t>
  </si>
  <si>
    <t>AP1.2 Pilot testing of collection of rice straw for production of fuel pellets as an alternative to open field burning.</t>
  </si>
  <si>
    <t>IPM1.4. Support to carbon removal programme and demo farms </t>
  </si>
  <si>
    <t>IPM1.3 Farmer Field School sessions in new areas</t>
  </si>
  <si>
    <t>WM2.4. Pilot circular models developed and tested</t>
  </si>
  <si>
    <t>WM3.2.3 - Develop and test plastic waste collection models in at least five schools</t>
  </si>
  <si>
    <t>Environmental Pollution Programme Logframe (09/2025)</t>
  </si>
  <si>
    <t xml:space="preserve">Percentage of farmers that have established buffer zones and natural ecosystems after IPM training </t>
  </si>
  <si>
    <r>
      <rPr>
        <sz val="10"/>
        <color theme="1"/>
        <rFont val="Arial"/>
        <family val="2"/>
      </rPr>
      <t>Post IPM training surveys will assess the percentage of farmers that have established buffer zones and natural ecosystems after IPM training.</t>
    </r>
    <r>
      <rPr>
        <sz val="10"/>
        <color rgb="FFC00000"/>
        <rFont val="Arial"/>
        <family val="2"/>
      </rPr>
      <t xml:space="preserve"> Please state what disagregations will be reported (e.g. GEDSI etc.). Please state any data sources.</t>
    </r>
  </si>
  <si>
    <t xml:space="preserve">Biodiversity - Percentage of farmers that have established buffer zones and natural ecosystems after IPM training </t>
  </si>
  <si>
    <t>IPM1.3. Farmer Field School sessions in new areas</t>
  </si>
  <si>
    <t>Disaggregation of results?</t>
  </si>
  <si>
    <t xml:space="preserve">Percentage of farmers that have adopted mulching practices after IPM training </t>
  </si>
  <si>
    <r>
      <rPr>
        <sz val="10"/>
        <rFont val="Arial"/>
        <family val="2"/>
      </rPr>
      <t>Post IPM training surveys will assess the percentage of farmers that have established buffer zones and natural ecosystems after IPM training.</t>
    </r>
    <r>
      <rPr>
        <sz val="10"/>
        <color rgb="FFC00000"/>
        <rFont val="Arial"/>
        <family val="2"/>
      </rPr>
      <t xml:space="preserve"> Please state what disagregations will be reported (e.g. GEDSI etc.). Please state any data sources.</t>
    </r>
  </si>
  <si>
    <t>Soil quality - Percentage of farmers that have adopted mulching practices after IPM training</t>
  </si>
  <si>
    <t>Percentage of farmers that have adopted mulching practices after IPM training</t>
  </si>
  <si>
    <t>IPM1.3.1 Farmer Field School sessions in new areas  </t>
  </si>
  <si>
    <t>WM2.4. Pilot circular models developed and tested </t>
  </si>
  <si>
    <t>Number of consultations held with GEDSI-priority groups</t>
  </si>
  <si>
    <t>Please state the method used to gather your data and reference if any standardised KPIs have been used. Please state what disagregations will be reported (e.g. GEDSI etc.). Please state any data sources.</t>
  </si>
  <si>
    <t>IPM</t>
  </si>
  <si>
    <t>Number of mapping products produced collating pollution data to inform decision makers</t>
  </si>
  <si>
    <t>OUTPUT Indicator 3.1</t>
  </si>
  <si>
    <t>OUTPUT Indicator 3.2</t>
  </si>
  <si>
    <t>AP2.1.1 - Producing air pollution maps of all Vietnamese rice growing areas for each month</t>
  </si>
  <si>
    <t>WM 1.1.3 - Identification of waste burning hotspots and pollution impacts in Da Nang</t>
  </si>
  <si>
    <t>Air Pollution</t>
  </si>
  <si>
    <t>Waste Management</t>
  </si>
  <si>
    <t>Area (ha) monitored by unmanned aerial vehicles flight</t>
  </si>
  <si>
    <t>AP 2.1.2 - Use thermal unmanned aerial vehicles (UAV) flight to collect data thermal data indicative of open burning in selected rice areas across the Red River Delta and Mekong Delta</t>
  </si>
  <si>
    <t>Year End Results</t>
  </si>
  <si>
    <t>Mid Year Tracking</t>
  </si>
  <si>
    <t>Q1</t>
  </si>
  <si>
    <t xml:space="preserve">IPM 1.2.1 - Hold a one-time refresher Farmer Field School (FFS) for existing 6 companies, with 5,000 farmers involved in Phase I of IPM project. </t>
  </si>
  <si>
    <t>Mid year tracking - taken from project logframes*</t>
  </si>
  <si>
    <t>*Shouldn't be treated as final results. Data hasn't been confirmed.</t>
  </si>
  <si>
    <t>IPM 1.3.1 - Three FFS sessions for 3,000 new farmers from the 6 current companies to gain practical IPM knowledge.</t>
  </si>
  <si>
    <t xml:space="preserve">IPM 1.3.2 - Three FFS sessions for 3,000 farmers from 6 new companies in the coffee, pepper, and tea sectors in provinces not covered in Phase I, such as Sơn La, Mộc Châu, Gia Lai, and Kon Tum. </t>
  </si>
  <si>
    <t>Number of hectares monitored for air quality parameters using aerial vehicles</t>
  </si>
  <si>
    <t>Outcome Indicator 1.3</t>
  </si>
  <si>
    <t>-</t>
  </si>
  <si>
    <t xml:space="preserve"> IPM 1.4.1 - Provide timber seedlings for planting as forest belts and shading for main crops, aiming to diversify the ecosystem, increase income, and ensure participation in the carbon removal programme for 8,000 farmers</t>
  </si>
  <si>
    <t>IPM 1.4.2 - Support to the current demo farms (29 demo farms across approximately 21.5 ha)</t>
  </si>
  <si>
    <t xml:space="preserve">AP1.1.2 - Conduct training for farmers in selected provinces (as agreed in 1.1.1) on application of microbial mixes (at least 100 farmers). </t>
  </si>
  <si>
    <t>AP1.1.3 - Conduct research at selected study areas (at least 100ha of at least 2 provinces)</t>
  </si>
  <si>
    <t>AP1.2.3 - Conduct training for at least 100 farmers in pilot sites</t>
  </si>
  <si>
    <t xml:space="preserve"> WM 2.3.2 - Monitoring waste management action plans implementation for at least 5 businesses. </t>
  </si>
  <si>
    <t>WM2.4 - Pilot circular models developed and tested</t>
  </si>
  <si>
    <t>IPM1 - Expansion of IPM approaches to new regions to reduce the adverse impacts of agrochemicals on human health and the environment</t>
  </si>
  <si>
    <t xml:space="preserve">AP1.2.1 - Select pilot at least 30 ha in at least 2 provinces sites/farmers for introduction of collection of straw for production of fuel pellets as alternatives to open field burning </t>
  </si>
  <si>
    <t>WM 3.1.1 - Recruit youth leaders 18-25 and provide training on leadership skills, waste management and circular economy.</t>
  </si>
  <si>
    <t xml:space="preserve">Tonnes will be used to measure reduction in GHG emissions. Data will be disaggregated by country and sector. This aligns with ICF KPI6 methodology. Data will also feed into Defra Indicator 5 - Solid Waste and Pollution avoided. Standard Defra methodology will be applied. </t>
  </si>
  <si>
    <t xml:space="preserve">Dependent on release of a published methodology. At time of logframe development, methodology has not been published. In this absense, we will use net income gain for farmers and local communities. The programme will assess farmer’s income and labour costs before and after interventions. It will assess net income gains in local communities adopting sustainable waste management practices such as composting and recycling while farmers adopt open burning alternatives for rice straw and waste. Income benefits from reduced pesticide and fertiliser use, as well as revenue from selling by-products like compost or recyclable materials will be recorded. Data will be disaggregated by gender, age, disability and geography where possible. </t>
  </si>
  <si>
    <t xml:space="preserve">Number of farmer groups established led by female farmers or trainers to implement IPM on the ground. </t>
  </si>
  <si>
    <t>OUTCOME Indicator 2.4</t>
  </si>
  <si>
    <t>N/A</t>
  </si>
  <si>
    <t xml:space="preserve">IPM1.1.3. Establish farmers as groups, led by female farmers or female trainers to implement IPM on the ground. </t>
  </si>
  <si>
    <t>251119 RA IPM Evidence - Finance leverage and Income.msg</t>
  </si>
  <si>
    <t>Output Indicator 5.1</t>
  </si>
  <si>
    <t>Output Indicator 5.2</t>
  </si>
  <si>
    <t>Number of people reached through in-person awareness campaigns (attending workshops) on pollution issues</t>
  </si>
  <si>
    <t>U4 - Civil society organisations campaign to increase awareness of pollution and associated impacts on human health and the environment </t>
  </si>
  <si>
    <t>AP3.2 - Knowledge distribution and public awareness</t>
  </si>
  <si>
    <t>Total number of people reached through digital media awareness campaigns</t>
  </si>
  <si>
    <t>U4 - Hands of Hope Workshop (December)</t>
  </si>
  <si>
    <t>WM3.2 - Education programme on The Life Cycle of Plastic across five schools (December)</t>
  </si>
  <si>
    <t xml:space="preserve">2526 Agreed Deliverables </t>
  </si>
  <si>
    <t>2526 Actual Deliverables.docx</t>
  </si>
  <si>
    <t>Results:</t>
  </si>
  <si>
    <t>TBC</t>
  </si>
  <si>
    <t>AP1.1.2 Conduct training for farmers in selected provinces on application of microbial mixes</t>
  </si>
  <si>
    <t xml:space="preserve">AP1.2.3 Conduct trainings for farmers in pilot sites. </t>
  </si>
  <si>
    <t>IPM1.2 Refresher Farmer Field School to address the identified gaps in IPM application.</t>
  </si>
  <si>
    <t>IPM1.3.1 Farmer Field School in new areas  </t>
  </si>
  <si>
    <t>WM3.1.1 Recruit youth leaders 18-25 (at least 25 leaders) and provide training on leadership skills, waste management and circular economy.</t>
  </si>
  <si>
    <t>U2.2 Provide training to national agencies and stakeholders on the HPAP process</t>
  </si>
  <si>
    <t>U4.2 Equip CSOs with the skills and knowledge to design and execute effective advocacy campaigns.</t>
  </si>
  <si>
    <t xml:space="preserve"> </t>
  </si>
  <si>
    <t>GEDSI Disaggregated?</t>
  </si>
  <si>
    <t>** Data is cumulative.</t>
  </si>
  <si>
    <t>Year-End Results</t>
  </si>
  <si>
    <t>3.2. Recommendations for the public education program </t>
  </si>
  <si>
    <t>3.1. Increased awareness of businesses, government, and students about waste management and sustainable alternatives to plastic </t>
  </si>
  <si>
    <t>1.3.1 Workshop to present and discuss with stakeholders the project findings and recommendations?</t>
  </si>
  <si>
    <t>U4. Civil society organisations campaign to increase awareness of pollution and associated impacts on human health and the environment </t>
  </si>
  <si>
    <t>GEDSI Disaggregated</t>
  </si>
  <si>
    <t>U4 - Equal Lives Foundation - Agrochemical activity (1st Nov)</t>
  </si>
  <si>
    <t>U4 - Equal Lives Foundation - School workshop (X Dec)</t>
  </si>
  <si>
    <t xml:space="preserve">U4 - ANAI - ILPPW Activities (25th Oct) </t>
  </si>
  <si>
    <t>U4 - ANAI - Community Awareness Workshop (December)</t>
  </si>
  <si>
    <t>U4 - Hands of Hope - School initiatives (30th October)</t>
  </si>
  <si>
    <t>U4 - Hands of Hope - Clean up drive (31st October)</t>
  </si>
  <si>
    <t>WM3.2 - School education campaigns (teacher training)</t>
  </si>
  <si>
    <t>This indicator reports the number of individuals that are beneficiaries of technical assistance. TA refers to non-financial development assistance provided by specialists. In the context of EPP, assistance includes sharing information and expertise, providing training, sharing technical data or providing access to data platforms. Results will be collated in accordance with ICF methodology. Data will be disaggregated by sector, type of TA support, actor that support has been provided to, mitigation or adaptation theme and Gender, Geography and Disability where possible. Milestones and results are cumulative.</t>
  </si>
  <si>
    <t xml:space="preserve"> With an impression of 978 on Twitter, 708 on LinkedIn, 67 on Instagram, 26 on Facebook totaling to 1,795 Impressions. </t>
  </si>
  <si>
    <t>U4 - ANAI - ILPPW Activities (25th Oct) - Total impressions</t>
  </si>
  <si>
    <t>Year end results</t>
  </si>
  <si>
    <t>AP1.1 D1 Straw decomposition using microorganisms</t>
  </si>
  <si>
    <t>Target indicator doc:</t>
  </si>
  <si>
    <t>Results indicator doc:</t>
  </si>
  <si>
    <t>260410 - GAHP Commission KPI Data</t>
  </si>
  <si>
    <t>AP1.2 D2 Fuel-pellets-Pilot-Production</t>
  </si>
  <si>
    <t>IPM1.4 D1 Report on carbon removal programme</t>
  </si>
  <si>
    <t>WM2.4 D1 Pilot circular models report</t>
  </si>
  <si>
    <t>WM1.3 D1 Strategy to strengthen stakeholder cooperation to improve SW management in Da Nang</t>
  </si>
  <si>
    <t>Delivery</t>
  </si>
  <si>
    <t>IPM1.2 D1 IPM 1.3 D1 - Farmer Field School Report</t>
  </si>
  <si>
    <t>Protected</t>
  </si>
  <si>
    <t>Female farmer clubs</t>
  </si>
  <si>
    <t>Result</t>
  </si>
  <si>
    <t>HPAP Consultations</t>
  </si>
  <si>
    <t>UAPWE</t>
  </si>
  <si>
    <t>GEDSI Area</t>
  </si>
  <si>
    <t>Year end result</t>
  </si>
  <si>
    <t>IPM1.3 - Establish farmers as groups, led by female farmers or female trainers to implement IPM on the ground</t>
  </si>
  <si>
    <t>V.IPM1.3 - Farmer Field School sessions in new areas  </t>
  </si>
  <si>
    <t>V.AP1.2 - Pilot testing of collection of rice straw for production of fuel pellets as an alternative to open field burning.</t>
  </si>
  <si>
    <t>12 maps</t>
  </si>
  <si>
    <t>AP2.1 D1_systematic procedure</t>
  </si>
  <si>
    <t xml:space="preserve">AP 2.1 D1 Study report detailing an updated systematic procedure to map and identify agricultural open burning hotspots and predict resultant PM2.5  </t>
  </si>
  <si>
    <t>5 maps</t>
  </si>
  <si>
    <t>AP2.1 D2 Maps_PM2.5_2025</t>
  </si>
  <si>
    <t xml:space="preserve">AP 2.1 D3 Report detailing the findings on the contribution of agricultural open burning to levels of PM in urban areas in Hanoi city (activity 2.1.6) </t>
  </si>
  <si>
    <t>22 maps</t>
  </si>
  <si>
    <t>[AP 2.1 D3] AQ assessment in Hanoi</t>
  </si>
  <si>
    <t>1 map</t>
  </si>
  <si>
    <t>WM113_Map_Land_value_OWB_hotspots.jpg</t>
  </si>
  <si>
    <t>Total</t>
  </si>
  <si>
    <t>V.AP1.1.2 - Conduct training for farmers in selected provinces on application of microbial mixes</t>
  </si>
  <si>
    <t xml:space="preserve">V.AP1.2.3 - Conduct trainings for farmers in pilot sites. </t>
  </si>
  <si>
    <t>V.IPM1.2 - Refresher Farmer Field School to address the identified gaps in IPM application.</t>
  </si>
  <si>
    <t>V.IPM1.3 - Farmer Field School in new areas  </t>
  </si>
  <si>
    <t>WM1.3 Strengthen stakeholder cooperation to improve solid waste management in Da Nang</t>
  </si>
  <si>
    <t>V.WM2.3.2 - Monitoring waste management action plans implementation for businesses (technical support in implementation of waste management)</t>
  </si>
  <si>
    <t>V. WM3.1.1 - Recruit youth leaders 18-25 (at least 25 leaders) and provide training on leadership skills, waste management and circular economy.</t>
  </si>
  <si>
    <t>WM3.2 Public education programme</t>
  </si>
  <si>
    <t>U2.2 - Provide training to national agencies and stakeholders on the HPAP process</t>
  </si>
  <si>
    <t>U2 D3 - Women's capacity building training</t>
  </si>
  <si>
    <t>U4.2 - CSOs capacity building workshop</t>
  </si>
  <si>
    <t>WM1.3 D1 Strategy to strengthen stakeholder cooperation to improve SW management</t>
  </si>
  <si>
    <t>WM3.1 D1 Youth Leaders Activities</t>
  </si>
  <si>
    <t>WM3.2 D1 Recommendations for public education</t>
  </si>
  <si>
    <t>HPAP TWG Meetings 1 to 5 Report.docx</t>
  </si>
  <si>
    <t>AUPWAE Final Report Women Smallholder Farmers</t>
  </si>
  <si>
    <t>YADNET_CSO Capacity Building Workshop Report</t>
  </si>
  <si>
    <t>Report Regional Pollution Forum.docx</t>
  </si>
  <si>
    <t>RPF</t>
  </si>
  <si>
    <t>V.AP3.2 - Knowledge distribution and public awareness</t>
  </si>
  <si>
    <t>V.WM3.1 - Increased awareness of businesses, government, and students about waste management and sustainable alternatives to plastic </t>
  </si>
  <si>
    <t>V.AP3.4 - Project workshop to present project achievements</t>
  </si>
  <si>
    <t>V.IPM2.3 - Workshop to present project achievements and planned actions</t>
  </si>
  <si>
    <t>WM1.3 - Strengthen stakeholder cooperation to improve solid waste management in Da Nang</t>
  </si>
  <si>
    <t>V.WM3.2 - Recommendations for the public education program </t>
  </si>
  <si>
    <t>U3 D6 - Community workshops</t>
  </si>
  <si>
    <t>U3 D5 - Workshop to present findings on TRAP study (October webinar)</t>
  </si>
  <si>
    <t>U3 D5 - Workshop to present findings on TRAP study (Final workshop)</t>
  </si>
  <si>
    <t>[AP 3.2 D2] Awareness</t>
  </si>
  <si>
    <t>IPM2.3 D1 - Project workshop report</t>
  </si>
  <si>
    <t>WM3.2 D1 Recommendations for the public education</t>
  </si>
  <si>
    <t>AirQo-GAHP Community TRAP awareness attendance</t>
  </si>
  <si>
    <t>Webinar in October 2025</t>
  </si>
  <si>
    <t>U3D5</t>
  </si>
  <si>
    <t>CSO Awareness campaign final report</t>
  </si>
  <si>
    <t>AP 1.1 D1 Straw decomposition using microorganisms 2026_03_19.docx</t>
  </si>
  <si>
    <t>GEDSI</t>
  </si>
  <si>
    <t>Refresher FFS</t>
  </si>
  <si>
    <t>Minority</t>
  </si>
  <si>
    <t>Under 35</t>
  </si>
  <si>
    <t>FFS</t>
  </si>
  <si>
    <t>Young adults (&lt;35)</t>
  </si>
  <si>
    <t>Ethnic minority</t>
  </si>
  <si>
    <t>Majority</t>
  </si>
  <si>
    <t>ICP Veg</t>
  </si>
  <si>
    <t>ICP Veg (12 maps * 0.59 funding attribution)</t>
  </si>
  <si>
    <t>7 maps</t>
  </si>
  <si>
    <t>EPP KPI Data - ICP Veg Commission.xlsx</t>
  </si>
  <si>
    <t>Updated LogFrame with final results</t>
  </si>
  <si>
    <t>Score of 4</t>
  </si>
  <si>
    <t>EP 2526 - ICF KPI15 Reporting Template.docx</t>
  </si>
  <si>
    <t>Method</t>
  </si>
  <si>
    <t>Mid Year</t>
  </si>
  <si>
    <t>No data</t>
  </si>
  <si>
    <r>
      <rPr>
        <sz val="10"/>
        <color theme="1"/>
        <rFont val="Arial"/>
        <family val="2"/>
      </rPr>
      <t>Post IPM training surveys will assess the percentage of farmers that have established buffer zones and natural ecosystems after IPM training.</t>
    </r>
    <r>
      <rPr>
        <sz val="10"/>
        <color rgb="FFC00000"/>
        <rFont val="Arial"/>
        <family val="2"/>
      </rPr>
      <t xml:space="preserve"> </t>
    </r>
    <r>
      <rPr>
        <sz val="10"/>
        <color theme="1"/>
        <rFont val="Arial"/>
        <family val="2"/>
      </rPr>
      <t xml:space="preserve">GEDSI disagregations will be reported where appropriate. </t>
    </r>
  </si>
  <si>
    <r>
      <rPr>
        <sz val="10"/>
        <rFont val="Arial"/>
        <family val="2"/>
      </rPr>
      <t>Post IPM training surveys will assess the percentage of farmers that have established buffer zones and natural ecosystems after IPM training.</t>
    </r>
    <r>
      <rPr>
        <sz val="10"/>
        <color rgb="FFC00000"/>
        <rFont val="Arial"/>
        <family val="2"/>
      </rPr>
      <t xml:space="preserve"> </t>
    </r>
    <r>
      <rPr>
        <sz val="10"/>
        <color theme="1"/>
        <rFont val="Arial"/>
        <family val="2"/>
      </rPr>
      <t xml:space="preserve">GEDSI disagregations will be reported where appropriate. </t>
    </r>
  </si>
  <si>
    <t>Created</t>
  </si>
  <si>
    <t>Number of farmer groups established led by female farmers or trainers to implement IPM on the ground.</t>
  </si>
  <si>
    <t>ICP Veg - Food production maps for India (4), Tanzania (2), Cote D’Ivoire (2), Uganda (2), Kenya (2).</t>
  </si>
  <si>
    <t>Viet Nam</t>
  </si>
  <si>
    <t>Adaptation and mitigation</t>
  </si>
  <si>
    <t>Unkown</t>
  </si>
  <si>
    <t>Yes</t>
  </si>
  <si>
    <t>No</t>
  </si>
  <si>
    <t>Multiple</t>
  </si>
  <si>
    <t>Young adults (18-34)</t>
  </si>
  <si>
    <t>India</t>
  </si>
  <si>
    <t>ICP Veg - Technical assistance provided to researchers in India - for parameterising and running the DO3SE model and to interpret the results and translate to potential impacts.</t>
  </si>
  <si>
    <t>Agreed with GAHP to set a target of $100,000 equivalent to £75,000 (31/10/25)</t>
  </si>
  <si>
    <t>Detail</t>
  </si>
  <si>
    <t>Attribution factor</t>
  </si>
  <si>
    <t>Adjusted result</t>
  </si>
  <si>
    <t>GAHP have signed a $200,000 UNEP agreement with UNEP on 'Lead pollution in Africa'. GAHP's presence in Africa has been strengthened through the EPP attracting attention from the EU and UNEP.</t>
  </si>
  <si>
    <t>$200,000</t>
  </si>
  <si>
    <t>$100,000</t>
  </si>
  <si>
    <t>[AP 3.2 D2] Awareness_</t>
  </si>
  <si>
    <t>U4.4 D1</t>
  </si>
  <si>
    <t>This indicator reports the number of individuals that are reached through awareness campaigns. Individuals may include the general public, government or specific or specific groups such as farmers. Pollution issues refer to chemical pollution (e.g. pesticides), air pollution (e.g. open burning) or solid waste pollution. Milestones are cumulative.</t>
  </si>
  <si>
    <t>Environmental pollution is a global challenge that affects climate, biodiversity and health. Pollution, along with biodiversity loss and climate change, is one of the three prongs of the ‘Triple Planetary Crisis’. 
In 2025/26, the Environmental Pollution Programme (EPP) has built on the success of the previous 3-year programme (2022-25) to deliver a single-year programme to reduce pollution to improve both health and the environment in Sub Saharan Africa and Southeast Asia. 
The programme has taken a multi-layered systems approach to reduce pollution, improve health and the environment and reduce the impact of the Triple Planetary crisis in Southeast Asia (SEA) and sub–Saharan Africa (SSA). Interventions have focussed on three key pollution priorities: air pollution, chemical pollution and waste management. 
The programme has expanded work on reduction of toxic pesticide use, air quality monitoring, reduction of agricultural open burning practices and sustainable waste management in Vietnam. Whilst new programming in Uganda has delivered work on sustainable waste management, air pollution and pesticide use.
A key objective of the programme has been to establish a regional pollution forum to amplify the impact of our engagement in Sub Saharan Africa and Southeast Asia. 
Additionally, the programme has contributed funding to support delivery of the UNECE’s International Cooperative Programme on the Effects of Air Pollution on Natural Vegetation and Crops (ICP Vegetation) and to support the existing Forum on International Cooperation on Air Pollution (FICAP).</t>
  </si>
  <si>
    <t xml:space="preserve">Programme Completion review </t>
  </si>
  <si>
    <t>A+</t>
  </si>
  <si>
    <t>DevTracker Programme GB-GOV-7-EQ Documents</t>
  </si>
  <si>
    <t>Environmental Pollution Programme Logframe</t>
  </si>
  <si>
    <t>V.IPM1.4 - Carbon removal programme</t>
  </si>
  <si>
    <t xml:space="preserve">Dependent on release of a published methodology. At time of logframe development, methodology has not been published. In this absense, we will use net income gain for farmers and local communities. The programme will assess farmer’s income and labour costs before and after interventions. It will assess net income gains in local communities adopting sustainable waste management practices such as composting and recycling while farmers adopt open burning alternatives for rice straw and waste. Income benefits from reduced pesticide and fertiliser use, as well as revenue from selling by-products like compost or recyclable materials will be recorded. </t>
  </si>
  <si>
    <t>This will include both pollution avoided and pollution removed. Tonnes will be used to measure reduction in pesticides, GHG emissions and waste. Standard  Defra Indicator 5 - Solid Waste and Pollution Defra methodology will be applied.</t>
  </si>
  <si>
    <t>CHF60,000</t>
  </si>
  <si>
    <t>GBP Result</t>
  </si>
  <si>
    <t>Canton and Republic of Geneva provide funding to support pesticides survey app</t>
  </si>
  <si>
    <t>Updated LogFrame based on feedback from the ODA hub</t>
  </si>
  <si>
    <t>Kenya</t>
  </si>
  <si>
    <t>SEA RPF event</t>
  </si>
  <si>
    <t>SSA RPF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</si>
</sst>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3" formatCode="_-* #,##0.00_-;\-* #,##0.00_-;_-* &quot;-&quot;??_-;_-@_-"/>
    <numFmt numFmtId="164" formatCode="&quot;£&quot;#,##0.00"/>
    <numFmt numFmtId="165" formatCode="_-* #,##0_-;\-* #,##0_-;_-* &quot;-&quot;??_-;_-@_-"/>
    <numFmt numFmtId="166" formatCode="0.0"/>
  </numFmts>
  <fonts count="9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name val="Arial"/>
      <family val="2"/>
    </font>
    <font>
      <sz val="9"/>
      <name val="Arial"/>
      <family val="2"/>
    </font>
    <font>
      <b/>
      <sz val="12"/>
      <name val="Arial"/>
      <family val="2"/>
    </font>
    <font>
      <sz val="10"/>
      <name val="Arial"/>
      <family val="2"/>
    </font>
    <font>
      <b/>
      <sz val="10"/>
      <name val="Arial"/>
      <family val="2"/>
    </font>
    <font>
      <sz val="11"/>
      <name val="Arial"/>
      <family val="2"/>
    </font>
    <font>
      <u/>
      <sz val="10"/>
      <color theme="10"/>
      <name val="Arial"/>
      <family val="2"/>
    </font>
    <font>
      <sz val="14"/>
      <name val="Wingdings"/>
      <charset val="2"/>
    </font>
    <font>
      <b/>
      <sz val="11"/>
      <name val="Arial"/>
      <family val="2"/>
    </font>
    <font>
      <sz val="8"/>
      <name val="Wingdings"/>
      <charset val="2"/>
    </font>
    <font>
      <sz val="9.5"/>
      <color rgb="FF000000"/>
      <name val="Arial"/>
      <family val="2"/>
    </font>
    <font>
      <u/>
      <sz val="9.5"/>
      <color rgb="FF000000"/>
      <name val="Arial"/>
      <family val="2"/>
    </font>
    <font>
      <i/>
      <sz val="9.5"/>
      <color rgb="FF000000"/>
      <name val="Arial"/>
      <family val="2"/>
    </font>
    <font>
      <sz val="28"/>
      <color rgb="FF000000"/>
      <name val="Arial"/>
      <family val="2"/>
    </font>
    <font>
      <b/>
      <sz val="10"/>
      <color rgb="FF000000"/>
      <name val="Arial"/>
      <family val="2"/>
    </font>
    <font>
      <sz val="10"/>
      <color rgb="FF000000"/>
      <name val="Arial"/>
      <family val="2"/>
    </font>
    <font>
      <sz val="24"/>
      <name val="Arial"/>
      <family val="2"/>
    </font>
    <font>
      <b/>
      <sz val="9.5"/>
      <color rgb="FF000000"/>
      <name val="Arial"/>
      <family val="2"/>
    </font>
    <font>
      <sz val="12"/>
      <color rgb="FF000000"/>
      <name val="Arial"/>
      <family val="2"/>
    </font>
    <font>
      <sz val="10"/>
      <color rgb="FF0070C0"/>
      <name val="Arial"/>
      <family val="2"/>
    </font>
    <font>
      <sz val="11"/>
      <color rgb="FF4F81BD"/>
      <name val="Calibri"/>
      <family val="2"/>
    </font>
    <font>
      <sz val="11"/>
      <color rgb="FFFF0000"/>
      <name val="Calibri"/>
      <family val="2"/>
    </font>
    <font>
      <i/>
      <sz val="10"/>
      <name val="Arial"/>
      <family val="2"/>
    </font>
    <font>
      <b/>
      <sz val="10"/>
      <color rgb="FFFF0000"/>
      <name val="Arial"/>
      <family val="2"/>
    </font>
    <font>
      <sz val="11"/>
      <color rgb="FF000000"/>
      <name val="Calibri"/>
      <family val="2"/>
    </font>
    <font>
      <b/>
      <sz val="11"/>
      <color rgb="FF000000"/>
      <name val="Calibri"/>
      <family val="2"/>
    </font>
    <font>
      <b/>
      <sz val="11"/>
      <name val="Calibri"/>
      <family val="2"/>
    </font>
    <font>
      <sz val="11"/>
      <name val="Calibri"/>
      <family val="2"/>
    </font>
    <font>
      <u/>
      <sz val="11"/>
      <color rgb="FF0563C1"/>
      <name val="Calibri"/>
      <family val="2"/>
    </font>
    <font>
      <sz val="12"/>
      <name val="Arial"/>
      <family val="2"/>
    </font>
    <font>
      <sz val="9"/>
      <color rgb="FFFF0000"/>
      <name val="Arial"/>
      <family val="2"/>
    </font>
    <font>
      <b/>
      <sz val="24"/>
      <color theme="0"/>
      <name val="Arial"/>
      <family val="2"/>
    </font>
    <font>
      <sz val="24"/>
      <color theme="0"/>
      <name val="Arial"/>
      <family val="2"/>
    </font>
    <font>
      <sz val="26"/>
      <color theme="0"/>
      <name val="Arial"/>
      <family val="2"/>
    </font>
    <font>
      <sz val="10"/>
      <color theme="1"/>
      <name val="Arial"/>
      <family val="2"/>
    </font>
    <font>
      <b/>
      <sz val="10"/>
      <color theme="1"/>
      <name val="Arial"/>
      <family val="2"/>
    </font>
    <font>
      <sz val="10"/>
      <color rgb="FFFF0000"/>
      <name val="Arial"/>
      <family val="2"/>
    </font>
    <font>
      <u/>
      <sz val="8"/>
      <name val="Arial"/>
      <family val="2"/>
    </font>
    <font>
      <sz val="11"/>
      <color rgb="FFFF0000"/>
      <name val="Calibri"/>
      <family val="2"/>
      <scheme val="minor"/>
    </font>
    <font>
      <b/>
      <sz val="11"/>
      <color theme="1"/>
      <name val="Calibri"/>
      <family val="2"/>
      <scheme val="minor"/>
    </font>
    <font>
      <sz val="11"/>
      <color theme="0"/>
      <name val="Calibri"/>
      <family val="2"/>
      <scheme val="minor"/>
    </font>
    <font>
      <b/>
      <sz val="16"/>
      <color theme="0"/>
      <name val="Calibri"/>
      <family val="2"/>
      <scheme val="minor"/>
    </font>
    <font>
      <sz val="12"/>
      <color theme="0"/>
      <name val="Calibri"/>
      <family val="2"/>
      <scheme val="minor"/>
    </font>
    <font>
      <u/>
      <sz val="11"/>
      <color theme="10"/>
      <name val="Calibri"/>
      <family val="2"/>
      <scheme val="minor"/>
    </font>
    <font>
      <b/>
      <sz val="11"/>
      <name val="Calibri"/>
      <family val="2"/>
      <scheme val="minor"/>
    </font>
    <font>
      <sz val="11"/>
      <name val="Calibri"/>
      <family val="2"/>
      <scheme val="minor"/>
    </font>
    <font>
      <b/>
      <sz val="12"/>
      <color theme="1"/>
      <name val="Calibri"/>
      <family val="2"/>
      <scheme val="minor"/>
    </font>
    <font>
      <b/>
      <sz val="11"/>
      <color rgb="FFFFFFFF"/>
      <name val="Calibri"/>
      <family val="2"/>
      <scheme val="minor"/>
    </font>
    <font>
      <sz val="11"/>
      <color rgb="FF000000"/>
      <name val="Calibri"/>
      <family val="2"/>
      <scheme val="minor"/>
    </font>
    <font>
      <sz val="11"/>
      <color rgb="FFEE0000"/>
      <name val="Calibri"/>
      <family val="2"/>
      <scheme val="minor"/>
    </font>
    <font>
      <sz val="11"/>
      <color rgb="FFC00000"/>
      <name val="Calibri"/>
      <family val="2"/>
      <scheme val="minor"/>
    </font>
    <font>
      <sz val="9"/>
      <color rgb="FFEE0000"/>
      <name val="Arial"/>
      <family val="2"/>
    </font>
    <font>
      <sz val="11"/>
      <color rgb="FF000000"/>
      <name val="Aptos Narrow"/>
      <family val="2"/>
    </font>
    <font>
      <sz val="10"/>
      <name val="Arial"/>
      <family val="2"/>
    </font>
    <font>
      <b/>
      <sz val="12"/>
      <name val="Calibri"/>
      <family val="2"/>
      <scheme val="minor"/>
    </font>
    <font>
      <b/>
      <sz val="11"/>
      <color rgb="FFC00000"/>
      <name val="Calibri"/>
      <family val="2"/>
      <scheme val="minor"/>
    </font>
    <font>
      <b/>
      <sz val="26"/>
      <name val="Calibri"/>
      <family val="2"/>
      <scheme val="minor"/>
    </font>
    <font>
      <sz val="11"/>
      <color rgb="FFFFFFFF"/>
      <name val="Calibri"/>
      <family val="2"/>
      <scheme val="minor"/>
    </font>
    <font>
      <sz val="9"/>
      <color theme="1"/>
      <name val="Arial"/>
      <family val="2"/>
    </font>
    <font>
      <strike/>
      <sz val="11"/>
      <color theme="1"/>
      <name val="Calibri"/>
      <family val="2"/>
      <scheme val="minor"/>
    </font>
    <font>
      <sz val="10"/>
      <color rgb="FFC00000"/>
      <name val="Arial"/>
      <family val="2"/>
    </font>
    <font>
      <sz val="14"/>
      <name val="Arial"/>
      <family val="2"/>
    </font>
    <font>
      <sz val="12"/>
      <color rgb="FF000000"/>
      <name val="Arial"/>
      <family val="2"/>
    </font>
    <font>
      <sz val="11"/>
      <color rgb="FF000000"/>
      <name val="Arial"/>
      <family val="2"/>
    </font>
    <font>
      <sz val="9"/>
      <color rgb="FFC00000"/>
      <name val="Arial"/>
      <family val="2"/>
    </font>
    <font>
      <sz val="10"/>
      <name val="Arial"/>
      <family val="2"/>
    </font>
    <font>
      <sz val="11"/>
      <name val="Aptos"/>
      <family val="2"/>
    </font>
    <font>
      <sz val="8"/>
      <name val="Arial"/>
      <family val="2"/>
    </font>
    <font>
      <b/>
      <sz val="26"/>
      <color theme="1"/>
      <name val="Calibri"/>
      <family val="2"/>
      <scheme val="minor"/>
    </font>
    <font>
      <sz val="10"/>
      <color theme="1"/>
      <name val="Calibri"/>
      <family val="2"/>
      <scheme val="minor"/>
    </font>
    <font>
      <sz val="11"/>
      <color rgb="FF000000"/>
      <name val="Aptos"/>
      <family val="2"/>
    </font>
    <font>
      <u/>
      <sz val="10"/>
      <color theme="1"/>
      <name val="Arial"/>
      <family val="2"/>
    </font>
    <font>
      <sz val="11"/>
      <color theme="1"/>
      <name val="Calibri"/>
      <family val="2"/>
    </font>
  </fonts>
  <fills count="41">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
      <patternFill patternType="solid">
        <fgColor rgb="FFD9D9D9"/>
        <bgColor indexed="64"/>
      </patternFill>
    </fill>
    <fill>
      <patternFill patternType="solid">
        <fgColor rgb="FFF2F2F2"/>
        <bgColor indexed="64"/>
      </patternFill>
    </fill>
    <fill>
      <patternFill patternType="solid">
        <fgColor rgb="FF4472C4"/>
        <bgColor rgb="FF000000"/>
      </patternFill>
    </fill>
    <fill>
      <patternFill patternType="solid">
        <fgColor rgb="FFB4C6E7"/>
        <bgColor rgb="FFFFFF99"/>
      </patternFill>
    </fill>
    <fill>
      <patternFill patternType="solid">
        <fgColor rgb="FFFFFFFF"/>
        <bgColor rgb="FF000000"/>
      </patternFill>
    </fill>
    <fill>
      <patternFill patternType="solid">
        <fgColor rgb="FFB4C6E7"/>
        <bgColor rgb="FF000000"/>
      </patternFill>
    </fill>
    <fill>
      <patternFill patternType="solid">
        <fgColor rgb="FFED7D31"/>
        <bgColor rgb="FF000000"/>
      </patternFill>
    </fill>
    <fill>
      <patternFill patternType="solid">
        <fgColor rgb="FFFCE4D6"/>
        <bgColor rgb="FFFFFF99"/>
      </patternFill>
    </fill>
    <fill>
      <patternFill patternType="solid">
        <fgColor rgb="FFFCE4D6"/>
        <bgColor rgb="FF000000"/>
      </patternFill>
    </fill>
    <fill>
      <patternFill patternType="solid">
        <fgColor theme="9"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rgb="FF000000"/>
      </patternFill>
    </fill>
    <fill>
      <patternFill patternType="solid">
        <fgColor theme="0" tint="-4.9989318521683403E-2"/>
        <bgColor rgb="FFFFFF99"/>
      </patternFill>
    </fill>
    <fill>
      <patternFill patternType="solid">
        <fgColor theme="6" tint="-0.499984740745262"/>
        <bgColor indexed="64"/>
      </patternFill>
    </fill>
    <fill>
      <patternFill patternType="solid">
        <fgColor theme="0"/>
        <bgColor indexed="64"/>
      </patternFill>
    </fill>
    <fill>
      <patternFill patternType="solid">
        <fgColor rgb="FFC0C0C0"/>
        <bgColor indexed="64"/>
      </patternFill>
    </fill>
    <fill>
      <patternFill patternType="solid">
        <fgColor theme="6" tint="-0.249977111117893"/>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bgColor rgb="FFC0E6F5"/>
      </patternFill>
    </fill>
    <fill>
      <patternFill patternType="solid">
        <fgColor theme="0"/>
        <bgColor rgb="FF000000"/>
      </patternFill>
    </fill>
    <fill>
      <patternFill patternType="solid">
        <fgColor theme="0" tint="-0.249977111117893"/>
        <bgColor indexed="64"/>
      </patternFill>
    </fill>
    <fill>
      <patternFill patternType="solid">
        <fgColor theme="0"/>
        <bgColor rgb="FF156082"/>
      </patternFill>
    </fill>
    <fill>
      <patternFill patternType="solid">
        <fgColor theme="5" tint="0.79998168889431442"/>
        <bgColor indexed="64"/>
      </patternFill>
    </fill>
    <fill>
      <patternFill patternType="solid">
        <fgColor theme="5" tint="0.79998168889431442"/>
        <bgColor rgb="FF156082"/>
      </patternFill>
    </fill>
    <fill>
      <patternFill patternType="solid">
        <fgColor theme="0" tint="-4.9989318521683403E-2"/>
        <bgColor indexed="64"/>
      </patternFill>
    </fill>
    <fill>
      <patternFill patternType="solid">
        <fgColor rgb="FFFFFF00"/>
        <bgColor indexed="64"/>
      </patternFill>
    </fill>
    <fill>
      <patternFill patternType="solid">
        <fgColor rgb="FFFFFFFF"/>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6"/>
        <bgColor indexed="64"/>
      </patternFill>
    </fill>
  </fills>
  <borders count="9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thick">
        <color rgb="FFFFFFFF"/>
      </right>
      <top/>
      <bottom/>
      <diagonal/>
    </border>
    <border>
      <left/>
      <right style="medium">
        <color rgb="FF000000"/>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indexed="64"/>
      </left>
      <right/>
      <top/>
      <bottom style="medium">
        <color rgb="FF000000"/>
      </bottom>
      <diagonal/>
    </border>
    <border>
      <left/>
      <right style="medium">
        <color indexed="64"/>
      </right>
      <top style="medium">
        <color rgb="FF000000"/>
      </top>
      <bottom/>
      <diagonal/>
    </border>
    <border>
      <left style="medium">
        <color indexed="64"/>
      </left>
      <right style="medium">
        <color indexed="64"/>
      </right>
      <top style="medium">
        <color rgb="FF000000"/>
      </top>
      <bottom/>
      <diagonal/>
    </border>
    <border>
      <left/>
      <right/>
      <top style="medium">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top/>
      <bottom style="medium">
        <color rgb="FF000000"/>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thin">
        <color indexed="64"/>
      </left>
      <right style="medium">
        <color indexed="64"/>
      </right>
      <top style="thin">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medium">
        <color rgb="FF000000"/>
      </top>
      <bottom style="thin">
        <color rgb="FF000000"/>
      </bottom>
      <diagonal/>
    </border>
    <border>
      <left style="thin">
        <color rgb="FF000000"/>
      </left>
      <right style="medium">
        <color indexed="64"/>
      </right>
      <top style="medium">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s>
  <cellStyleXfs count="9">
    <xf numFmtId="0" fontId="0" fillId="0" borderId="0"/>
    <xf numFmtId="0" fontId="23" fillId="0" borderId="0" applyNumberFormat="0" applyFill="0" applyBorder="0" applyAlignment="0" applyProtection="0"/>
    <xf numFmtId="0" fontId="16" fillId="0" borderId="0"/>
    <xf numFmtId="0" fontId="60" fillId="0" borderId="0" applyNumberFormat="0" applyFill="0" applyBorder="0" applyAlignment="0" applyProtection="0"/>
    <xf numFmtId="43" fontId="16" fillId="0" borderId="0" applyFont="0" applyFill="0" applyBorder="0" applyAlignment="0" applyProtection="0"/>
    <xf numFmtId="0" fontId="70" fillId="0" borderId="0"/>
    <xf numFmtId="0" fontId="20" fillId="0" borderId="0"/>
    <xf numFmtId="0" fontId="23" fillId="0" borderId="0" applyNumberFormat="0" applyFill="0" applyBorder="0" applyAlignment="0" applyProtection="0"/>
    <xf numFmtId="43" fontId="82" fillId="0" borderId="0" applyFont="0" applyFill="0" applyBorder="0" applyAlignment="0" applyProtection="0"/>
  </cellStyleXfs>
  <cellXfs count="927">
    <xf numFmtId="0" fontId="0" fillId="0" borderId="0" xfId="0"/>
    <xf numFmtId="0" fontId="17" fillId="3" borderId="2" xfId="0" applyFont="1" applyFill="1" applyBorder="1" applyAlignment="1">
      <alignment vertical="top" wrapText="1"/>
    </xf>
    <xf numFmtId="0" fontId="17" fillId="2" borderId="3" xfId="0" applyFont="1" applyFill="1" applyBorder="1" applyAlignment="1">
      <alignment vertical="top" wrapText="1"/>
    </xf>
    <xf numFmtId="0" fontId="17" fillId="4" borderId="3" xfId="0" applyFont="1" applyFill="1" applyBorder="1" applyAlignment="1">
      <alignment vertical="top" wrapText="1"/>
    </xf>
    <xf numFmtId="0" fontId="18" fillId="5" borderId="4" xfId="0" applyFont="1" applyFill="1" applyBorder="1" applyAlignment="1">
      <alignment vertical="top" wrapText="1"/>
    </xf>
    <xf numFmtId="0" fontId="17" fillId="0" borderId="1" xfId="0" applyFont="1" applyBorder="1" applyAlignment="1">
      <alignment horizontal="center" vertical="top" wrapText="1"/>
    </xf>
    <xf numFmtId="0" fontId="18" fillId="0" borderId="3" xfId="0" applyFont="1" applyBorder="1" applyAlignment="1">
      <alignment vertical="top" wrapText="1"/>
    </xf>
    <xf numFmtId="0" fontId="18" fillId="5" borderId="5" xfId="0" applyFont="1" applyFill="1" applyBorder="1" applyAlignment="1">
      <alignment vertical="top" wrapText="1"/>
    </xf>
    <xf numFmtId="0" fontId="17" fillId="0" borderId="2" xfId="0" applyFont="1" applyBorder="1" applyAlignment="1">
      <alignment horizontal="center" vertical="top" wrapText="1"/>
    </xf>
    <xf numFmtId="0" fontId="18" fillId="6" borderId="1" xfId="0" applyFont="1" applyFill="1" applyBorder="1" applyAlignment="1">
      <alignment vertical="top" wrapText="1"/>
    </xf>
    <xf numFmtId="0" fontId="18" fillId="0" borderId="1" xfId="0" applyFont="1" applyBorder="1" applyAlignment="1">
      <alignment vertical="top" wrapText="1"/>
    </xf>
    <xf numFmtId="0" fontId="18" fillId="0" borderId="6" xfId="0" applyFont="1" applyBorder="1" applyAlignment="1">
      <alignment vertical="top" wrapText="1"/>
    </xf>
    <xf numFmtId="0" fontId="18" fillId="5" borderId="2" xfId="0" applyFont="1" applyFill="1" applyBorder="1" applyAlignment="1">
      <alignment vertical="top" wrapText="1"/>
    </xf>
    <xf numFmtId="0" fontId="18" fillId="0" borderId="7" xfId="0" applyFont="1" applyBorder="1" applyAlignment="1">
      <alignment vertical="top" wrapText="1"/>
    </xf>
    <xf numFmtId="0" fontId="17" fillId="0" borderId="0" xfId="0" applyFont="1" applyAlignment="1">
      <alignment vertical="top" wrapText="1"/>
    </xf>
    <xf numFmtId="0" fontId="17" fillId="3" borderId="1" xfId="0" applyFont="1" applyFill="1" applyBorder="1" applyAlignment="1">
      <alignment vertical="top" wrapText="1"/>
    </xf>
    <xf numFmtId="0" fontId="17" fillId="2" borderId="9" xfId="0" applyFont="1" applyFill="1" applyBorder="1" applyAlignment="1">
      <alignment vertical="top" wrapText="1"/>
    </xf>
    <xf numFmtId="0" fontId="17" fillId="4" borderId="9" xfId="0" applyFont="1" applyFill="1" applyBorder="1" applyAlignment="1">
      <alignment vertical="top" wrapText="1"/>
    </xf>
    <xf numFmtId="0" fontId="17" fillId="7" borderId="9" xfId="0" applyFont="1" applyFill="1" applyBorder="1" applyAlignment="1">
      <alignment vertical="top" wrapText="1"/>
    </xf>
    <xf numFmtId="0" fontId="18" fillId="6" borderId="10" xfId="0" applyFont="1" applyFill="1" applyBorder="1" applyAlignment="1">
      <alignment vertical="top" wrapText="1"/>
    </xf>
    <xf numFmtId="0" fontId="17" fillId="7" borderId="3" xfId="0" applyFont="1" applyFill="1" applyBorder="1" applyAlignment="1">
      <alignment vertical="top" wrapText="1"/>
    </xf>
    <xf numFmtId="0" fontId="22" fillId="0" borderId="0" xfId="0" applyFont="1" applyAlignment="1">
      <alignment vertical="center"/>
    </xf>
    <xf numFmtId="0" fontId="21" fillId="0" borderId="0" xfId="0" applyFont="1" applyAlignment="1">
      <alignment vertical="center"/>
    </xf>
    <xf numFmtId="0" fontId="23" fillId="0" borderId="0" xfId="1" applyAlignment="1">
      <alignment vertical="center"/>
    </xf>
    <xf numFmtId="0" fontId="20" fillId="10" borderId="0" xfId="0" applyFont="1" applyFill="1" applyAlignment="1">
      <alignment horizontal="left" vertical="center" wrapText="1"/>
    </xf>
    <xf numFmtId="0" fontId="0" fillId="0" borderId="0" xfId="0" applyAlignment="1">
      <alignment horizontal="left"/>
    </xf>
    <xf numFmtId="0" fontId="20" fillId="0" borderId="0" xfId="0" applyFont="1" applyAlignment="1">
      <alignment horizontal="left" vertical="center"/>
    </xf>
    <xf numFmtId="0" fontId="21" fillId="10" borderId="0" xfId="0" applyFont="1" applyFill="1" applyAlignment="1">
      <alignment horizontal="left" vertical="center" wrapText="1"/>
    </xf>
    <xf numFmtId="0" fontId="24" fillId="10" borderId="0" xfId="0" applyFont="1" applyFill="1" applyAlignment="1">
      <alignment horizontal="left" vertical="center"/>
    </xf>
    <xf numFmtId="0" fontId="20" fillId="10" borderId="0" xfId="0" applyFont="1" applyFill="1" applyAlignment="1">
      <alignment horizontal="left" vertical="center"/>
    </xf>
    <xf numFmtId="0" fontId="20" fillId="10" borderId="0" xfId="0" applyFont="1" applyFill="1" applyAlignment="1">
      <alignment horizontal="center" vertical="center" wrapText="1"/>
    </xf>
    <xf numFmtId="0" fontId="26" fillId="10" borderId="0" xfId="0" applyFont="1" applyFill="1" applyAlignment="1">
      <alignment horizontal="right" vertical="center" wrapText="1"/>
    </xf>
    <xf numFmtId="0" fontId="27" fillId="0" borderId="0" xfId="0" applyFont="1"/>
    <xf numFmtId="0" fontId="27" fillId="0" borderId="0" xfId="0" applyFont="1" applyAlignment="1">
      <alignment horizontal="left" vertical="center"/>
    </xf>
    <xf numFmtId="0" fontId="20" fillId="0" borderId="0" xfId="0" applyFont="1" applyAlignment="1">
      <alignment horizontal="left" vertical="center" indent="1" readingOrder="1"/>
    </xf>
    <xf numFmtId="0" fontId="32" fillId="10" borderId="0" xfId="0" applyFont="1" applyFill="1" applyAlignment="1">
      <alignment horizontal="left" vertical="center" wrapText="1"/>
    </xf>
    <xf numFmtId="0" fontId="20" fillId="0" borderId="0" xfId="0" applyFont="1"/>
    <xf numFmtId="0" fontId="35" fillId="0" borderId="0" xfId="0" applyFont="1" applyAlignment="1">
      <alignment horizontal="left" vertical="center" readingOrder="1"/>
    </xf>
    <xf numFmtId="0" fontId="30" fillId="0" borderId="0" xfId="0" applyFont="1" applyAlignment="1">
      <alignment horizontal="left" vertical="center" readingOrder="1"/>
    </xf>
    <xf numFmtId="0" fontId="33" fillId="0" borderId="0" xfId="0" applyFont="1" applyAlignment="1">
      <alignment horizontal="left" vertical="center" indent="4" readingOrder="1"/>
    </xf>
    <xf numFmtId="0" fontId="20" fillId="0" borderId="0" xfId="0" applyFont="1" applyAlignment="1">
      <alignment horizontal="left" vertical="center" wrapText="1"/>
    </xf>
    <xf numFmtId="0" fontId="32" fillId="0" borderId="0" xfId="0" applyFont="1"/>
    <xf numFmtId="0" fontId="20" fillId="0" borderId="0" xfId="0" applyFont="1" applyAlignment="1">
      <alignment horizontal="center" vertical="center" readingOrder="1"/>
    </xf>
    <xf numFmtId="0" fontId="36" fillId="0" borderId="0" xfId="0" applyFont="1"/>
    <xf numFmtId="0" fontId="37" fillId="0" borderId="0" xfId="0" applyFont="1" applyAlignment="1">
      <alignment horizontal="justify" vertical="center"/>
    </xf>
    <xf numFmtId="0" fontId="38" fillId="0" borderId="0" xfId="0" applyFont="1" applyAlignment="1">
      <alignment horizontal="left" vertical="center" indent="2"/>
    </xf>
    <xf numFmtId="0" fontId="17" fillId="4" borderId="8" xfId="0" applyFont="1" applyFill="1" applyBorder="1" applyAlignment="1">
      <alignment horizontal="center" vertical="top" wrapText="1"/>
    </xf>
    <xf numFmtId="0" fontId="17" fillId="4" borderId="14" xfId="0" applyFont="1" applyFill="1" applyBorder="1" applyAlignment="1">
      <alignment horizontal="center" vertical="top" wrapText="1"/>
    </xf>
    <xf numFmtId="0" fontId="17" fillId="4" borderId="9" xfId="0" applyFont="1" applyFill="1" applyBorder="1" applyAlignment="1">
      <alignment horizontal="center" vertical="top" wrapText="1"/>
    </xf>
    <xf numFmtId="0" fontId="17" fillId="8" borderId="5" xfId="0" applyFont="1" applyFill="1" applyBorder="1" applyAlignment="1">
      <alignment vertical="top" wrapText="1"/>
    </xf>
    <xf numFmtId="0" fontId="18" fillId="0" borderId="16" xfId="0" applyFont="1" applyBorder="1" applyAlignment="1">
      <alignment wrapText="1"/>
    </xf>
    <xf numFmtId="0" fontId="23" fillId="0" borderId="0" xfId="1"/>
    <xf numFmtId="0" fontId="40" fillId="0" borderId="0" xfId="1" applyFont="1" applyAlignment="1">
      <alignment vertical="center"/>
    </xf>
    <xf numFmtId="0" fontId="41" fillId="0" borderId="0" xfId="0" applyFont="1"/>
    <xf numFmtId="0" fontId="41" fillId="13" borderId="0" xfId="0" applyFont="1" applyFill="1"/>
    <xf numFmtId="0" fontId="43" fillId="16" borderId="18" xfId="0" applyFont="1" applyFill="1" applyBorder="1" applyAlignment="1">
      <alignment wrapText="1"/>
    </xf>
    <xf numFmtId="0" fontId="41" fillId="0" borderId="22" xfId="0" applyFont="1" applyBorder="1"/>
    <xf numFmtId="0" fontId="41" fillId="0" borderId="19" xfId="0" applyFont="1" applyBorder="1"/>
    <xf numFmtId="0" fontId="42" fillId="17" borderId="18" xfId="0" applyFont="1" applyFill="1" applyBorder="1"/>
    <xf numFmtId="0" fontId="43" fillId="17" borderId="18" xfId="0" applyFont="1" applyFill="1" applyBorder="1" applyAlignment="1">
      <alignment wrapText="1"/>
    </xf>
    <xf numFmtId="0" fontId="43" fillId="17" borderId="20" xfId="0" applyFont="1" applyFill="1" applyBorder="1" applyAlignment="1">
      <alignment wrapText="1"/>
    </xf>
    <xf numFmtId="0" fontId="41" fillId="0" borderId="25" xfId="0" applyFont="1" applyBorder="1"/>
    <xf numFmtId="0" fontId="41" fillId="0" borderId="3" xfId="0" applyFont="1" applyBorder="1"/>
    <xf numFmtId="0" fontId="45" fillId="0" borderId="0" xfId="0" applyFont="1"/>
    <xf numFmtId="0" fontId="42" fillId="17" borderId="22" xfId="0" applyFont="1" applyFill="1" applyBorder="1" applyAlignment="1">
      <alignment horizontal="center"/>
    </xf>
    <xf numFmtId="0" fontId="41" fillId="17" borderId="22" xfId="0" applyFont="1" applyFill="1" applyBorder="1" applyAlignment="1">
      <alignment horizontal="center"/>
    </xf>
    <xf numFmtId="0" fontId="41" fillId="17" borderId="19" xfId="0" applyFont="1" applyFill="1" applyBorder="1" applyAlignment="1">
      <alignment horizontal="center"/>
    </xf>
    <xf numFmtId="0" fontId="42" fillId="19" borderId="26" xfId="0" applyFont="1" applyFill="1" applyBorder="1" applyAlignment="1">
      <alignment horizontal="left"/>
    </xf>
    <xf numFmtId="17" fontId="44" fillId="0" borderId="22" xfId="0" applyNumberFormat="1" applyFont="1" applyBorder="1" applyAlignment="1">
      <alignment horizontal="center"/>
    </xf>
    <xf numFmtId="0" fontId="44" fillId="0" borderId="22" xfId="0" applyFont="1" applyBorder="1" applyAlignment="1">
      <alignment horizontal="center"/>
    </xf>
    <xf numFmtId="0" fontId="17" fillId="7" borderId="11" xfId="0" applyFont="1" applyFill="1" applyBorder="1" applyAlignment="1">
      <alignment vertical="top" wrapText="1"/>
    </xf>
    <xf numFmtId="0" fontId="17" fillId="2" borderId="10" xfId="0" applyFont="1" applyFill="1" applyBorder="1" applyAlignment="1">
      <alignment vertical="top" wrapText="1"/>
    </xf>
    <xf numFmtId="0" fontId="17" fillId="0" borderId="32" xfId="0" applyFont="1" applyBorder="1" applyAlignment="1">
      <alignment horizontal="center" vertical="top" wrapText="1"/>
    </xf>
    <xf numFmtId="0" fontId="17" fillId="0" borderId="34" xfId="0" applyFont="1" applyBorder="1" applyAlignment="1">
      <alignment horizontal="center" vertical="top" wrapText="1"/>
    </xf>
    <xf numFmtId="0" fontId="18" fillId="0" borderId="35" xfId="0" applyFont="1" applyBorder="1" applyAlignment="1">
      <alignment vertical="top" wrapText="1"/>
    </xf>
    <xf numFmtId="0" fontId="17" fillId="2" borderId="34" xfId="0" applyFont="1" applyFill="1" applyBorder="1" applyAlignment="1">
      <alignment vertical="top" wrapText="1"/>
    </xf>
    <xf numFmtId="0" fontId="17" fillId="4" borderId="33" xfId="0" applyFont="1" applyFill="1" applyBorder="1" applyAlignment="1">
      <alignment vertical="top" wrapText="1"/>
    </xf>
    <xf numFmtId="0" fontId="47" fillId="0" borderId="33" xfId="0" applyFont="1" applyBorder="1" applyAlignment="1">
      <alignment vertical="top" wrapText="1"/>
    </xf>
    <xf numFmtId="0" fontId="20" fillId="0" borderId="0" xfId="0" applyFont="1" applyAlignment="1">
      <alignment horizontal="center" vertical="top" wrapText="1"/>
    </xf>
    <xf numFmtId="0" fontId="18" fillId="0" borderId="0" xfId="0" applyFont="1" applyAlignment="1">
      <alignment horizontal="center" vertical="top" wrapText="1"/>
    </xf>
    <xf numFmtId="0" fontId="46" fillId="0" borderId="0" xfId="0" applyFont="1" applyAlignment="1">
      <alignment horizontal="center" vertical="top" wrapText="1"/>
    </xf>
    <xf numFmtId="0" fontId="17" fillId="3" borderId="38" xfId="0" applyFont="1" applyFill="1" applyBorder="1" applyAlignment="1">
      <alignment vertical="top" wrapText="1"/>
    </xf>
    <xf numFmtId="0" fontId="17" fillId="2" borderId="39" xfId="0" applyFont="1" applyFill="1" applyBorder="1" applyAlignment="1">
      <alignment vertical="top" wrapText="1"/>
    </xf>
    <xf numFmtId="0" fontId="17" fillId="4" borderId="39" xfId="0" applyFont="1" applyFill="1" applyBorder="1" applyAlignment="1">
      <alignment vertical="top" wrapText="1"/>
    </xf>
    <xf numFmtId="0" fontId="17" fillId="7" borderId="40" xfId="0" applyFont="1" applyFill="1" applyBorder="1" applyAlignment="1">
      <alignment vertical="top" wrapText="1"/>
    </xf>
    <xf numFmtId="0" fontId="18" fillId="0" borderId="31" xfId="0" applyFont="1" applyBorder="1" applyAlignment="1">
      <alignment vertical="top" wrapText="1"/>
    </xf>
    <xf numFmtId="0" fontId="17" fillId="3" borderId="4" xfId="0" applyFont="1" applyFill="1" applyBorder="1" applyAlignment="1">
      <alignment vertical="top" wrapText="1"/>
    </xf>
    <xf numFmtId="0" fontId="17" fillId="2" borderId="13" xfId="0" applyFont="1" applyFill="1" applyBorder="1" applyAlignment="1">
      <alignment vertical="top" wrapText="1"/>
    </xf>
    <xf numFmtId="0" fontId="17" fillId="2" borderId="41" xfId="0" applyFont="1" applyFill="1" applyBorder="1" applyAlignment="1">
      <alignment vertical="top" wrapText="1"/>
    </xf>
    <xf numFmtId="0" fontId="17" fillId="4" borderId="45" xfId="0" applyFont="1" applyFill="1" applyBorder="1" applyAlignment="1">
      <alignment vertical="top" wrapText="1"/>
    </xf>
    <xf numFmtId="0" fontId="17" fillId="4" borderId="27" xfId="0" applyFont="1" applyFill="1" applyBorder="1" applyAlignment="1">
      <alignment vertical="top" wrapText="1"/>
    </xf>
    <xf numFmtId="0" fontId="22" fillId="0" borderId="0" xfId="0" applyFont="1" applyAlignment="1">
      <alignment vertical="top"/>
    </xf>
    <xf numFmtId="0" fontId="0" fillId="0" borderId="0" xfId="0" applyAlignment="1">
      <alignment vertical="top"/>
    </xf>
    <xf numFmtId="0" fontId="46" fillId="5" borderId="5" xfId="0" applyFont="1" applyFill="1" applyBorder="1" applyAlignment="1">
      <alignment vertical="top" wrapText="1"/>
    </xf>
    <xf numFmtId="0" fontId="46" fillId="5" borderId="2" xfId="0" applyFont="1" applyFill="1" applyBorder="1" applyAlignment="1">
      <alignment vertical="top" wrapText="1"/>
    </xf>
    <xf numFmtId="0" fontId="46" fillId="5" borderId="42" xfId="0" applyFont="1" applyFill="1" applyBorder="1" applyAlignment="1">
      <alignment vertical="top" wrapText="1"/>
    </xf>
    <xf numFmtId="0" fontId="46" fillId="5" borderId="43" xfId="0" applyFont="1" applyFill="1" applyBorder="1" applyAlignment="1">
      <alignment vertical="top" wrapText="1"/>
    </xf>
    <xf numFmtId="0" fontId="18" fillId="0" borderId="8" xfId="0" applyFont="1" applyBorder="1" applyAlignment="1">
      <alignment vertical="top" wrapText="1"/>
    </xf>
    <xf numFmtId="0" fontId="17" fillId="4" borderId="14" xfId="0" applyFont="1" applyFill="1" applyBorder="1" applyAlignment="1">
      <alignment vertical="top" wrapText="1"/>
    </xf>
    <xf numFmtId="9" fontId="18" fillId="5" borderId="1" xfId="0" applyNumberFormat="1" applyFont="1" applyFill="1" applyBorder="1" applyAlignment="1">
      <alignment horizontal="center" vertical="center" wrapText="1"/>
    </xf>
    <xf numFmtId="0" fontId="17" fillId="7" borderId="1" xfId="0" applyFont="1" applyFill="1" applyBorder="1" applyAlignment="1">
      <alignment vertical="top" wrapText="1"/>
    </xf>
    <xf numFmtId="0" fontId="18" fillId="0" borderId="28" xfId="0" applyFont="1" applyBorder="1" applyAlignment="1">
      <alignment vertical="top" wrapText="1"/>
    </xf>
    <xf numFmtId="0" fontId="18" fillId="0" borderId="29" xfId="0" applyFont="1" applyBorder="1" applyAlignment="1">
      <alignment vertical="top" wrapText="1"/>
    </xf>
    <xf numFmtId="0" fontId="47" fillId="0" borderId="47" xfId="0" applyFont="1" applyBorder="1" applyAlignment="1">
      <alignment vertical="top" wrapText="1"/>
    </xf>
    <xf numFmtId="0" fontId="47" fillId="0" borderId="10" xfId="0" applyFont="1" applyBorder="1" applyAlignment="1">
      <alignment vertical="top" wrapText="1"/>
    </xf>
    <xf numFmtId="0" fontId="21" fillId="0" borderId="2" xfId="0" applyFont="1" applyBorder="1" applyAlignment="1">
      <alignment horizontal="center" vertical="top" wrapText="1"/>
    </xf>
    <xf numFmtId="0" fontId="0" fillId="0" borderId="48" xfId="0" applyBorder="1"/>
    <xf numFmtId="14" fontId="0" fillId="0" borderId="48" xfId="0" applyNumberFormat="1" applyBorder="1"/>
    <xf numFmtId="17" fontId="0" fillId="0" borderId="48" xfId="0" applyNumberFormat="1" applyBorder="1"/>
    <xf numFmtId="0" fontId="20" fillId="0" borderId="48" xfId="0" applyFont="1" applyBorder="1"/>
    <xf numFmtId="0" fontId="20" fillId="0" borderId="48" xfId="0" applyFont="1" applyBorder="1" applyAlignment="1">
      <alignment wrapText="1"/>
    </xf>
    <xf numFmtId="0" fontId="0" fillId="20" borderId="48" xfId="0" applyFill="1" applyBorder="1"/>
    <xf numFmtId="0" fontId="0" fillId="0" borderId="48" xfId="0" applyBorder="1" applyAlignment="1">
      <alignment horizontal="center"/>
    </xf>
    <xf numFmtId="0" fontId="48" fillId="23" borderId="0" xfId="0" applyFont="1" applyFill="1" applyAlignment="1">
      <alignment horizontal="left"/>
    </xf>
    <xf numFmtId="0" fontId="49" fillId="23" borderId="0" xfId="0" applyFont="1" applyFill="1" applyAlignment="1">
      <alignment horizontal="left"/>
    </xf>
    <xf numFmtId="0" fontId="49" fillId="23" borderId="0" xfId="0" applyFont="1" applyFill="1"/>
    <xf numFmtId="0" fontId="50" fillId="23" borderId="0" xfId="0" applyFont="1" applyFill="1"/>
    <xf numFmtId="0" fontId="49" fillId="23" borderId="0" xfId="0" applyFont="1" applyFill="1" applyAlignment="1">
      <alignment horizontal="left" vertical="top"/>
    </xf>
    <xf numFmtId="0" fontId="49" fillId="0" borderId="0" xfId="0" applyFont="1"/>
    <xf numFmtId="0" fontId="49" fillId="0" borderId="0" xfId="0" applyFont="1" applyAlignment="1">
      <alignment horizontal="left" vertical="top"/>
    </xf>
    <xf numFmtId="0" fontId="49" fillId="0" borderId="0" xfId="0" applyFont="1" applyAlignment="1">
      <alignment horizontal="left"/>
    </xf>
    <xf numFmtId="0" fontId="21" fillId="0" borderId="30" xfId="0" applyFont="1" applyBorder="1" applyAlignment="1">
      <alignment horizontal="center" vertical="top" wrapText="1"/>
    </xf>
    <xf numFmtId="0" fontId="21" fillId="0" borderId="4" xfId="0" applyFont="1" applyBorder="1" applyAlignment="1">
      <alignment horizontal="center" vertical="top" wrapText="1"/>
    </xf>
    <xf numFmtId="0" fontId="52" fillId="0" borderId="0" xfId="1" applyFont="1" applyAlignment="1">
      <alignment vertical="center"/>
    </xf>
    <xf numFmtId="0" fontId="47" fillId="0" borderId="3" xfId="0" applyFont="1" applyBorder="1" applyAlignment="1">
      <alignment vertical="top" wrapText="1"/>
    </xf>
    <xf numFmtId="0" fontId="18" fillId="0" borderId="10" xfId="0" applyFont="1" applyBorder="1" applyAlignment="1">
      <alignment vertical="top" wrapText="1"/>
    </xf>
    <xf numFmtId="0" fontId="17" fillId="4" borderId="10" xfId="0" applyFont="1" applyFill="1" applyBorder="1" applyAlignment="1">
      <alignment vertical="top" wrapText="1"/>
    </xf>
    <xf numFmtId="0" fontId="47" fillId="0" borderId="1" xfId="0" applyFont="1" applyBorder="1" applyAlignment="1">
      <alignment vertical="top" wrapText="1"/>
    </xf>
    <xf numFmtId="0" fontId="17" fillId="4" borderId="1" xfId="0" applyFont="1" applyFill="1" applyBorder="1" applyAlignment="1">
      <alignment vertical="top" wrapText="1"/>
    </xf>
    <xf numFmtId="0" fontId="20" fillId="0" borderId="10" xfId="0" applyFont="1" applyBorder="1" applyAlignment="1">
      <alignment vertical="top" wrapText="1"/>
    </xf>
    <xf numFmtId="0" fontId="54" fillId="0" borderId="0" xfId="1" applyFont="1"/>
    <xf numFmtId="0" fontId="18" fillId="25" borderId="1" xfId="0" applyFont="1" applyFill="1" applyBorder="1" applyAlignment="1">
      <alignment vertical="top" wrapText="1"/>
    </xf>
    <xf numFmtId="0" fontId="47" fillId="0" borderId="5" xfId="0" applyFont="1" applyBorder="1" applyAlignment="1">
      <alignment vertical="top" wrapText="1"/>
    </xf>
    <xf numFmtId="3" fontId="53" fillId="0" borderId="10" xfId="0" applyNumberFormat="1" applyFont="1" applyBorder="1" applyAlignment="1">
      <alignment vertical="top" wrapText="1"/>
    </xf>
    <xf numFmtId="0" fontId="16" fillId="0" borderId="0" xfId="2"/>
    <xf numFmtId="0" fontId="56" fillId="0" borderId="0" xfId="2" applyFont="1"/>
    <xf numFmtId="0" fontId="56" fillId="27" borderId="12" xfId="2" applyFont="1" applyFill="1" applyBorder="1"/>
    <xf numFmtId="0" fontId="16" fillId="27" borderId="11" xfId="2" applyFill="1" applyBorder="1"/>
    <xf numFmtId="0" fontId="60" fillId="0" borderId="6" xfId="3" applyBorder="1"/>
    <xf numFmtId="0" fontId="16" fillId="0" borderId="52" xfId="2" applyBorder="1"/>
    <xf numFmtId="0" fontId="60" fillId="0" borderId="7" xfId="3" applyBorder="1"/>
    <xf numFmtId="0" fontId="16" fillId="0" borderId="3" xfId="2" applyBorder="1"/>
    <xf numFmtId="0" fontId="59" fillId="0" borderId="0" xfId="2" applyFont="1"/>
    <xf numFmtId="0" fontId="56" fillId="28" borderId="12" xfId="2" applyFont="1" applyFill="1" applyBorder="1"/>
    <xf numFmtId="0" fontId="56" fillId="28" borderId="11" xfId="2" applyFont="1" applyFill="1" applyBorder="1"/>
    <xf numFmtId="0" fontId="16" fillId="0" borderId="7" xfId="2" applyBorder="1"/>
    <xf numFmtId="0" fontId="16" fillId="0" borderId="0" xfId="2" applyAlignment="1">
      <alignment wrapText="1"/>
    </xf>
    <xf numFmtId="164" fontId="16" fillId="0" borderId="0" xfId="2" applyNumberFormat="1"/>
    <xf numFmtId="0" fontId="58" fillId="23" borderId="0" xfId="2" applyFont="1" applyFill="1"/>
    <xf numFmtId="0" fontId="57" fillId="23" borderId="0" xfId="2" applyFont="1" applyFill="1"/>
    <xf numFmtId="0" fontId="59" fillId="26" borderId="0" xfId="2" applyFont="1" applyFill="1"/>
    <xf numFmtId="0" fontId="16" fillId="0" borderId="0" xfId="2" applyAlignment="1">
      <alignment horizontal="right"/>
    </xf>
    <xf numFmtId="0" fontId="65" fillId="0" borderId="0" xfId="2" applyFont="1" applyAlignment="1">
      <alignment vertical="top"/>
    </xf>
    <xf numFmtId="0" fontId="60" fillId="0" borderId="0" xfId="3" applyBorder="1"/>
    <xf numFmtId="0" fontId="66" fillId="0" borderId="0" xfId="2" applyFont="1" applyAlignment="1">
      <alignment horizontal="right"/>
    </xf>
    <xf numFmtId="0" fontId="18" fillId="25" borderId="3" xfId="0" applyFont="1" applyFill="1" applyBorder="1" applyAlignment="1">
      <alignment vertical="top" wrapText="1"/>
    </xf>
    <xf numFmtId="9" fontId="47" fillId="5" borderId="2" xfId="0" applyNumberFormat="1" applyFont="1" applyFill="1" applyBorder="1" applyAlignment="1">
      <alignment horizontal="center" vertical="center" wrapText="1"/>
    </xf>
    <xf numFmtId="0" fontId="17" fillId="2" borderId="1" xfId="0" applyFont="1" applyFill="1" applyBorder="1" applyAlignment="1">
      <alignment vertical="top" wrapText="1"/>
    </xf>
    <xf numFmtId="0" fontId="60" fillId="0" borderId="0" xfId="3"/>
    <xf numFmtId="0" fontId="20" fillId="0" borderId="1" xfId="0" applyFont="1" applyBorder="1" applyAlignment="1">
      <alignment vertical="top" wrapText="1"/>
    </xf>
    <xf numFmtId="0" fontId="47" fillId="25" borderId="3" xfId="0" applyFont="1" applyFill="1" applyBorder="1" applyAlignment="1">
      <alignment vertical="top" wrapText="1"/>
    </xf>
    <xf numFmtId="0" fontId="47" fillId="25" borderId="1" xfId="0" applyFont="1" applyFill="1" applyBorder="1" applyAlignment="1">
      <alignment vertical="top" wrapText="1"/>
    </xf>
    <xf numFmtId="0" fontId="18" fillId="25" borderId="8" xfId="0" applyFont="1" applyFill="1" applyBorder="1" applyAlignment="1">
      <alignment vertical="top" wrapText="1"/>
    </xf>
    <xf numFmtId="0" fontId="17" fillId="7" borderId="27" xfId="0" applyFont="1" applyFill="1" applyBorder="1" applyAlignment="1">
      <alignment vertical="top" wrapText="1"/>
    </xf>
    <xf numFmtId="0" fontId="17" fillId="4" borderId="8" xfId="0" applyFont="1" applyFill="1" applyBorder="1" applyAlignment="1">
      <alignment vertical="top" wrapText="1"/>
    </xf>
    <xf numFmtId="0" fontId="53" fillId="0" borderId="8" xfId="0" applyFont="1" applyBorder="1" applyAlignment="1">
      <alignment vertical="top" wrapText="1"/>
    </xf>
    <xf numFmtId="0" fontId="18" fillId="24" borderId="1" xfId="0" applyFont="1" applyFill="1" applyBorder="1" applyAlignment="1">
      <alignment horizontal="center" vertical="top" wrapText="1"/>
    </xf>
    <xf numFmtId="3" fontId="68" fillId="0" borderId="1" xfId="0" applyNumberFormat="1" applyFont="1" applyBorder="1" applyAlignment="1">
      <alignment vertical="top" wrapText="1"/>
    </xf>
    <xf numFmtId="0" fontId="63" fillId="0" borderId="0" xfId="2" applyFont="1" applyAlignment="1">
      <alignment horizontal="center" wrapText="1"/>
    </xf>
    <xf numFmtId="0" fontId="65" fillId="30" borderId="48" xfId="2" applyFont="1" applyFill="1" applyBorder="1"/>
    <xf numFmtId="0" fontId="47" fillId="31" borderId="3" xfId="0" applyFont="1" applyFill="1" applyBorder="1" applyAlignment="1">
      <alignment vertical="top" wrapText="1"/>
    </xf>
    <xf numFmtId="0" fontId="47" fillId="31" borderId="1" xfId="0" applyFont="1" applyFill="1" applyBorder="1" applyAlignment="1">
      <alignment vertical="top" wrapText="1"/>
    </xf>
    <xf numFmtId="0" fontId="18" fillId="31" borderId="1" xfId="0" applyFont="1" applyFill="1" applyBorder="1" applyAlignment="1">
      <alignment vertical="top" wrapText="1"/>
    </xf>
    <xf numFmtId="3" fontId="20" fillId="0" borderId="10" xfId="0" applyNumberFormat="1" applyFont="1" applyBorder="1" applyAlignment="1">
      <alignment vertical="top" wrapText="1"/>
    </xf>
    <xf numFmtId="0" fontId="21" fillId="0" borderId="0" xfId="0" applyFont="1"/>
    <xf numFmtId="0" fontId="19" fillId="0" borderId="0" xfId="0" applyFont="1"/>
    <xf numFmtId="0" fontId="65" fillId="30" borderId="54" xfId="2" applyFont="1" applyFill="1" applyBorder="1" applyAlignment="1">
      <alignment horizontal="left" vertical="top"/>
    </xf>
    <xf numFmtId="0" fontId="65" fillId="29" borderId="55" xfId="2" applyFont="1" applyFill="1" applyBorder="1" applyAlignment="1">
      <alignment horizontal="left" vertical="top"/>
    </xf>
    <xf numFmtId="0" fontId="65" fillId="30" borderId="48" xfId="2" applyFont="1" applyFill="1" applyBorder="1" applyAlignment="1">
      <alignment horizontal="left" vertical="top"/>
    </xf>
    <xf numFmtId="0" fontId="65" fillId="21" borderId="18" xfId="2" applyFont="1" applyFill="1" applyBorder="1" applyAlignment="1">
      <alignment horizontal="right" wrapText="1"/>
    </xf>
    <xf numFmtId="0" fontId="65" fillId="29" borderId="56" xfId="2" applyFont="1" applyFill="1" applyBorder="1" applyAlignment="1">
      <alignment horizontal="left" vertical="top"/>
    </xf>
    <xf numFmtId="0" fontId="65" fillId="21" borderId="57" xfId="2" applyFont="1" applyFill="1" applyBorder="1" applyAlignment="1">
      <alignment horizontal="right" wrapText="1"/>
    </xf>
    <xf numFmtId="0" fontId="65" fillId="30" borderId="56" xfId="2" applyFont="1" applyFill="1" applyBorder="1"/>
    <xf numFmtId="0" fontId="65" fillId="30" borderId="59" xfId="2" applyFont="1" applyFill="1" applyBorder="1"/>
    <xf numFmtId="0" fontId="65" fillId="30" borderId="60" xfId="2" applyFont="1" applyFill="1" applyBorder="1"/>
    <xf numFmtId="0" fontId="65" fillId="29" borderId="61" xfId="2" applyFont="1" applyFill="1" applyBorder="1" applyAlignment="1">
      <alignment horizontal="left" vertical="top"/>
    </xf>
    <xf numFmtId="0" fontId="65" fillId="29" borderId="62" xfId="2" applyFont="1" applyFill="1" applyBorder="1" applyAlignment="1">
      <alignment horizontal="left" vertical="top"/>
    </xf>
    <xf numFmtId="0" fontId="61" fillId="32" borderId="48" xfId="2" applyFont="1" applyFill="1" applyBorder="1" applyAlignment="1">
      <alignment horizontal="center" vertical="center" wrapText="1"/>
    </xf>
    <xf numFmtId="0" fontId="55" fillId="0" borderId="52" xfId="2" applyFont="1" applyBorder="1"/>
    <xf numFmtId="0" fontId="16" fillId="0" borderId="10" xfId="2" applyBorder="1"/>
    <xf numFmtId="0" fontId="16" fillId="0" borderId="48" xfId="2" applyBorder="1"/>
    <xf numFmtId="0" fontId="56" fillId="0" borderId="48" xfId="2" applyFont="1" applyBorder="1"/>
    <xf numFmtId="0" fontId="61" fillId="0" borderId="48" xfId="2" applyFont="1" applyBorder="1"/>
    <xf numFmtId="0" fontId="16" fillId="27" borderId="13" xfId="2" applyFill="1" applyBorder="1"/>
    <xf numFmtId="164" fontId="56" fillId="27" borderId="13" xfId="2" applyNumberFormat="1" applyFont="1" applyFill="1" applyBorder="1"/>
    <xf numFmtId="0" fontId="16" fillId="28" borderId="13" xfId="2" applyFill="1" applyBorder="1"/>
    <xf numFmtId="0" fontId="61" fillId="0" borderId="57" xfId="2" applyFont="1" applyBorder="1"/>
    <xf numFmtId="0" fontId="16" fillId="0" borderId="57" xfId="2" applyBorder="1" applyAlignment="1">
      <alignment horizontal="center" wrapText="1"/>
    </xf>
    <xf numFmtId="0" fontId="16" fillId="0" borderId="58" xfId="2" applyBorder="1" applyAlignment="1">
      <alignment horizontal="center" wrapText="1"/>
    </xf>
    <xf numFmtId="0" fontId="16" fillId="0" borderId="57" xfId="2" applyBorder="1" applyAlignment="1">
      <alignment horizontal="center"/>
    </xf>
    <xf numFmtId="0" fontId="56" fillId="0" borderId="63" xfId="2" applyFont="1" applyBorder="1"/>
    <xf numFmtId="0" fontId="61" fillId="32" borderId="57" xfId="2" applyFont="1" applyFill="1" applyBorder="1" applyAlignment="1">
      <alignment horizontal="center" vertical="center" wrapText="1"/>
    </xf>
    <xf numFmtId="0" fontId="61" fillId="32" borderId="63" xfId="2" applyFont="1" applyFill="1" applyBorder="1" applyAlignment="1">
      <alignment horizontal="center" vertical="center" wrapText="1"/>
    </xf>
    <xf numFmtId="0" fontId="72" fillId="35" borderId="63" xfId="2" applyFont="1" applyFill="1" applyBorder="1"/>
    <xf numFmtId="0" fontId="67" fillId="35" borderId="63" xfId="2" applyFont="1" applyFill="1" applyBorder="1"/>
    <xf numFmtId="0" fontId="67" fillId="35" borderId="60" xfId="2" applyFont="1" applyFill="1" applyBorder="1"/>
    <xf numFmtId="0" fontId="62" fillId="0" borderId="48" xfId="2" applyFont="1" applyBorder="1"/>
    <xf numFmtId="0" fontId="62" fillId="0" borderId="59" xfId="2" applyFont="1" applyBorder="1"/>
    <xf numFmtId="0" fontId="61" fillId="0" borderId="57" xfId="2" applyFont="1" applyBorder="1" applyAlignment="1">
      <alignment horizontal="left"/>
    </xf>
    <xf numFmtId="0" fontId="62" fillId="0" borderId="6" xfId="2" applyFont="1" applyBorder="1"/>
    <xf numFmtId="3" fontId="61" fillId="0" borderId="48" xfId="2" applyNumberFormat="1" applyFont="1" applyBorder="1"/>
    <xf numFmtId="0" fontId="65" fillId="29" borderId="64" xfId="2" applyFont="1" applyFill="1" applyBorder="1" applyAlignment="1">
      <alignment horizontal="left" vertical="top"/>
    </xf>
    <xf numFmtId="3" fontId="62" fillId="0" borderId="48" xfId="2" applyNumberFormat="1" applyFont="1" applyBorder="1"/>
    <xf numFmtId="0" fontId="65" fillId="29" borderId="65" xfId="2" applyFont="1" applyFill="1" applyBorder="1" applyAlignment="1">
      <alignment horizontal="left" vertical="top"/>
    </xf>
    <xf numFmtId="0" fontId="67" fillId="0" borderId="59" xfId="2" applyFont="1" applyBorder="1" applyAlignment="1">
      <alignment horizontal="right"/>
    </xf>
    <xf numFmtId="0" fontId="65" fillId="30" borderId="65" xfId="2" applyFont="1" applyFill="1" applyBorder="1"/>
    <xf numFmtId="0" fontId="16" fillId="0" borderId="63" xfId="2" applyBorder="1"/>
    <xf numFmtId="0" fontId="16" fillId="0" borderId="60" xfId="2" applyBorder="1"/>
    <xf numFmtId="0" fontId="65" fillId="29" borderId="63" xfId="2" applyFont="1" applyFill="1" applyBorder="1" applyAlignment="1">
      <alignment horizontal="left" vertical="top"/>
    </xf>
    <xf numFmtId="0" fontId="65" fillId="30" borderId="63" xfId="2" applyFont="1" applyFill="1" applyBorder="1"/>
    <xf numFmtId="0" fontId="69" fillId="29" borderId="49" xfId="5" applyFont="1" applyFill="1" applyBorder="1" applyAlignment="1">
      <alignment horizontal="left" vertical="top" wrapText="1"/>
    </xf>
    <xf numFmtId="0" fontId="69" fillId="29" borderId="66" xfId="5" applyFont="1" applyFill="1" applyBorder="1" applyAlignment="1">
      <alignment horizontal="left" vertical="top" wrapText="1"/>
    </xf>
    <xf numFmtId="0" fontId="65" fillId="30" borderId="49" xfId="2" applyFont="1" applyFill="1" applyBorder="1" applyAlignment="1">
      <alignment horizontal="left" wrapText="1"/>
    </xf>
    <xf numFmtId="0" fontId="65" fillId="30" borderId="49" xfId="2" applyFont="1" applyFill="1" applyBorder="1" applyAlignment="1">
      <alignment horizontal="left"/>
    </xf>
    <xf numFmtId="0" fontId="64" fillId="0" borderId="0" xfId="2" applyFont="1" applyAlignment="1">
      <alignment horizontal="center" vertical="center" wrapText="1"/>
    </xf>
    <xf numFmtId="0" fontId="65" fillId="0" borderId="0" xfId="2" applyFont="1" applyAlignment="1">
      <alignment horizontal="right" wrapText="1"/>
    </xf>
    <xf numFmtId="0" fontId="65" fillId="0" borderId="0" xfId="2" applyFont="1" applyAlignment="1">
      <alignment horizontal="left" vertical="top"/>
    </xf>
    <xf numFmtId="0" fontId="65" fillId="0" borderId="0" xfId="2" applyFont="1" applyAlignment="1">
      <alignment horizontal="right"/>
    </xf>
    <xf numFmtId="0" fontId="65" fillId="0" borderId="0" xfId="2" applyFont="1"/>
    <xf numFmtId="0" fontId="69" fillId="0" borderId="0" xfId="0" applyFont="1" applyAlignment="1">
      <alignment horizontal="left" vertical="top" wrapText="1"/>
    </xf>
    <xf numFmtId="165" fontId="0" fillId="0" borderId="0" xfId="4" applyNumberFormat="1" applyFont="1" applyFill="1" applyBorder="1"/>
    <xf numFmtId="0" fontId="60" fillId="0" borderId="0" xfId="3" applyFill="1" applyBorder="1"/>
    <xf numFmtId="0" fontId="61" fillId="0" borderId="48" xfId="2" applyFont="1" applyBorder="1" applyAlignment="1">
      <alignment wrapText="1"/>
    </xf>
    <xf numFmtId="0" fontId="61" fillId="0" borderId="63" xfId="2" applyFont="1" applyBorder="1" applyAlignment="1">
      <alignment wrapText="1"/>
    </xf>
    <xf numFmtId="0" fontId="23" fillId="0" borderId="57" xfId="1" applyFill="1" applyBorder="1" applyAlignment="1">
      <alignment vertical="top" wrapText="1"/>
    </xf>
    <xf numFmtId="0" fontId="65" fillId="0" borderId="59" xfId="2" applyFont="1" applyBorder="1" applyAlignment="1">
      <alignment horizontal="left" vertical="top"/>
    </xf>
    <xf numFmtId="0" fontId="65" fillId="0" borderId="60" xfId="2" applyFont="1" applyBorder="1" applyAlignment="1">
      <alignment horizontal="right"/>
    </xf>
    <xf numFmtId="0" fontId="67" fillId="0" borderId="48" xfId="2" applyFont="1" applyBorder="1" applyAlignment="1">
      <alignment horizontal="right"/>
    </xf>
    <xf numFmtId="0" fontId="69" fillId="29" borderId="49" xfId="6" applyFont="1" applyFill="1" applyBorder="1" applyAlignment="1">
      <alignment horizontal="left" vertical="top" wrapText="1"/>
    </xf>
    <xf numFmtId="0" fontId="61" fillId="0" borderId="0" xfId="2" applyFont="1" applyAlignment="1">
      <alignment horizontal="center" vertical="center" wrapText="1"/>
    </xf>
    <xf numFmtId="0" fontId="61" fillId="0" borderId="0" xfId="2" applyFont="1" applyAlignment="1">
      <alignment vertical="center" wrapText="1"/>
    </xf>
    <xf numFmtId="0" fontId="65" fillId="0" borderId="0" xfId="2" applyFont="1" applyAlignment="1">
      <alignment wrapText="1"/>
    </xf>
    <xf numFmtId="0" fontId="60" fillId="0" borderId="57" xfId="3" applyFill="1" applyBorder="1" applyAlignment="1">
      <alignment horizontal="left" vertical="center" wrapText="1"/>
    </xf>
    <xf numFmtId="0" fontId="16" fillId="0" borderId="48" xfId="2" applyBorder="1" applyAlignment="1">
      <alignment horizontal="right"/>
    </xf>
    <xf numFmtId="3" fontId="16" fillId="0" borderId="0" xfId="2" applyNumberFormat="1"/>
    <xf numFmtId="0" fontId="65" fillId="21" borderId="58" xfId="2" applyFont="1" applyFill="1" applyBorder="1" applyAlignment="1">
      <alignment horizontal="right"/>
    </xf>
    <xf numFmtId="0" fontId="65" fillId="30" borderId="70" xfId="2" applyFont="1" applyFill="1" applyBorder="1"/>
    <xf numFmtId="0" fontId="23" fillId="0" borderId="58" xfId="7" applyFill="1" applyBorder="1" applyAlignment="1">
      <alignment vertical="center" wrapText="1"/>
    </xf>
    <xf numFmtId="0" fontId="67" fillId="0" borderId="63" xfId="2" applyFont="1" applyBorder="1" applyAlignment="1">
      <alignment horizontal="right"/>
    </xf>
    <xf numFmtId="0" fontId="67" fillId="0" borderId="60" xfId="2" applyFont="1" applyBorder="1" applyAlignment="1">
      <alignment horizontal="right"/>
    </xf>
    <xf numFmtId="0" fontId="55" fillId="0" borderId="0" xfId="3" applyFont="1" applyFill="1" applyBorder="1" applyAlignment="1">
      <alignment vertical="center" wrapText="1"/>
    </xf>
    <xf numFmtId="0" fontId="74" fillId="0" borderId="0" xfId="2" applyFont="1" applyAlignment="1">
      <alignment horizontal="center" vertical="center" wrapText="1"/>
    </xf>
    <xf numFmtId="0" fontId="23" fillId="0" borderId="0" xfId="7" applyFill="1" applyBorder="1" applyAlignment="1">
      <alignment vertical="center" wrapText="1"/>
    </xf>
    <xf numFmtId="0" fontId="16" fillId="0" borderId="59" xfId="2" applyBorder="1"/>
    <xf numFmtId="0" fontId="62" fillId="0" borderId="63" xfId="2" applyFont="1" applyBorder="1" applyAlignment="1">
      <alignment horizontal="right"/>
    </xf>
    <xf numFmtId="0" fontId="62" fillId="0" borderId="60" xfId="2" applyFont="1" applyBorder="1" applyAlignment="1">
      <alignment horizontal="right"/>
    </xf>
    <xf numFmtId="0" fontId="65" fillId="30" borderId="71" xfId="2" applyFont="1" applyFill="1" applyBorder="1"/>
    <xf numFmtId="0" fontId="60" fillId="0" borderId="58" xfId="3" applyFill="1" applyBorder="1" applyAlignment="1">
      <alignment vertical="center" wrapText="1"/>
    </xf>
    <xf numFmtId="0" fontId="75" fillId="0" borderId="1" xfId="0" applyFont="1" applyBorder="1" applyAlignment="1">
      <alignment vertical="top" wrapText="1"/>
    </xf>
    <xf numFmtId="0" fontId="51" fillId="0" borderId="10" xfId="0" applyFont="1" applyBorder="1" applyAlignment="1">
      <alignment vertical="top" wrapText="1"/>
    </xf>
    <xf numFmtId="0" fontId="68" fillId="31" borderId="3" xfId="0" applyFont="1" applyFill="1" applyBorder="1" applyAlignment="1">
      <alignment vertical="top" wrapText="1"/>
    </xf>
    <xf numFmtId="0" fontId="18" fillId="31" borderId="3" xfId="0" applyFont="1" applyFill="1" applyBorder="1" applyAlignment="1">
      <alignment vertical="top" wrapText="1"/>
    </xf>
    <xf numFmtId="0" fontId="15" fillId="0" borderId="0" xfId="2" applyFont="1"/>
    <xf numFmtId="3" fontId="18" fillId="0" borderId="1" xfId="0" applyNumberFormat="1" applyFont="1" applyBorder="1" applyAlignment="1">
      <alignment vertical="top" wrapText="1"/>
    </xf>
    <xf numFmtId="9" fontId="18" fillId="5" borderId="2" xfId="0" applyNumberFormat="1" applyFont="1" applyFill="1" applyBorder="1" applyAlignment="1">
      <alignment horizontal="center" vertical="center" wrapText="1"/>
    </xf>
    <xf numFmtId="0" fontId="35" fillId="5" borderId="46" xfId="0" applyFont="1" applyFill="1" applyBorder="1" applyAlignment="1">
      <alignment horizontal="center" vertical="top" wrapText="1"/>
    </xf>
    <xf numFmtId="0" fontId="35" fillId="5" borderId="5" xfId="0" applyFont="1" applyFill="1" applyBorder="1" applyAlignment="1">
      <alignment horizontal="center" vertical="top" wrapText="1"/>
    </xf>
    <xf numFmtId="0" fontId="78" fillId="0" borderId="0" xfId="0" applyFont="1" applyAlignment="1">
      <alignment vertical="top"/>
    </xf>
    <xf numFmtId="0" fontId="78" fillId="0" borderId="0" xfId="0" applyFont="1"/>
    <xf numFmtId="0" fontId="60" fillId="0" borderId="0" xfId="3" applyAlignment="1">
      <alignment vertical="center"/>
    </xf>
    <xf numFmtId="0" fontId="40" fillId="0" borderId="0" xfId="3" applyFont="1" applyAlignment="1">
      <alignment vertical="center"/>
    </xf>
    <xf numFmtId="0" fontId="17" fillId="0" borderId="30" xfId="0" applyFont="1" applyBorder="1" applyAlignment="1">
      <alignment horizontal="center" vertical="top" wrapText="1"/>
    </xf>
    <xf numFmtId="0" fontId="15" fillId="0" borderId="48" xfId="2" applyFont="1" applyBorder="1"/>
    <xf numFmtId="0" fontId="15" fillId="0" borderId="59" xfId="2" applyFont="1" applyBorder="1"/>
    <xf numFmtId="0" fontId="15" fillId="0" borderId="48" xfId="2" applyFont="1" applyBorder="1" applyAlignment="1">
      <alignment horizontal="right"/>
    </xf>
    <xf numFmtId="0" fontId="15" fillId="0" borderId="59" xfId="2" applyFont="1" applyBorder="1" applyAlignment="1">
      <alignment horizontal="right"/>
    </xf>
    <xf numFmtId="0" fontId="15" fillId="0" borderId="63" xfId="2" applyFont="1" applyBorder="1" applyAlignment="1">
      <alignment horizontal="right"/>
    </xf>
    <xf numFmtId="0" fontId="15" fillId="0" borderId="60" xfId="2" applyFont="1" applyBorder="1" applyAlignment="1">
      <alignment horizontal="right"/>
    </xf>
    <xf numFmtId="0" fontId="17" fillId="0" borderId="0" xfId="0" applyFont="1" applyAlignment="1">
      <alignment horizontal="center" vertical="top" wrapText="1"/>
    </xf>
    <xf numFmtId="0" fontId="18" fillId="0" borderId="0" xfId="0" applyFont="1" applyAlignment="1">
      <alignment vertical="top" wrapText="1"/>
    </xf>
    <xf numFmtId="9" fontId="18" fillId="0" borderId="0" xfId="0" applyNumberFormat="1" applyFont="1" applyAlignment="1">
      <alignment horizontal="center" vertical="center" wrapText="1"/>
    </xf>
    <xf numFmtId="0" fontId="47" fillId="0" borderId="0" xfId="0" applyFont="1" applyAlignment="1">
      <alignment horizontal="center" vertical="top" wrapText="1"/>
    </xf>
    <xf numFmtId="0" fontId="47" fillId="25" borderId="5" xfId="0" applyFont="1" applyFill="1" applyBorder="1" applyAlignment="1">
      <alignment vertical="top" wrapText="1"/>
    </xf>
    <xf numFmtId="0" fontId="18" fillId="24" borderId="8" xfId="0" applyFont="1" applyFill="1" applyBorder="1" applyAlignment="1">
      <alignment vertical="top" wrapText="1"/>
    </xf>
    <xf numFmtId="3" fontId="18" fillId="25" borderId="1" xfId="0" applyNumberFormat="1" applyFont="1" applyFill="1" applyBorder="1" applyAlignment="1">
      <alignment vertical="top" wrapText="1"/>
    </xf>
    <xf numFmtId="0" fontId="62" fillId="0" borderId="68" xfId="2" applyFont="1" applyBorder="1" applyAlignment="1">
      <alignment horizontal="right"/>
    </xf>
    <xf numFmtId="0" fontId="62" fillId="0" borderId="72" xfId="2" applyFont="1" applyBorder="1" applyAlignment="1">
      <alignment horizontal="right"/>
    </xf>
    <xf numFmtId="0" fontId="62" fillId="0" borderId="48" xfId="2" applyFont="1" applyBorder="1" applyAlignment="1">
      <alignment horizontal="right"/>
    </xf>
    <xf numFmtId="0" fontId="60" fillId="0" borderId="68" xfId="3" applyFill="1" applyBorder="1" applyAlignment="1">
      <alignment vertical="center" wrapText="1"/>
    </xf>
    <xf numFmtId="0" fontId="14" fillId="0" borderId="48" xfId="2" applyFont="1" applyBorder="1" applyAlignment="1">
      <alignment wrapText="1"/>
    </xf>
    <xf numFmtId="0" fontId="16" fillId="0" borderId="48" xfId="2" applyBorder="1" applyAlignment="1">
      <alignment wrapText="1"/>
    </xf>
    <xf numFmtId="0" fontId="14" fillId="0" borderId="48" xfId="2" applyFont="1" applyBorder="1" applyAlignment="1">
      <alignment horizontal="right"/>
    </xf>
    <xf numFmtId="0" fontId="23" fillId="0" borderId="7" xfId="1" applyBorder="1" applyAlignment="1">
      <alignment vertical="center"/>
    </xf>
    <xf numFmtId="0" fontId="23" fillId="0" borderId="10" xfId="1" applyBorder="1" applyAlignment="1">
      <alignment vertical="center"/>
    </xf>
    <xf numFmtId="0" fontId="23" fillId="0" borderId="3" xfId="1" applyBorder="1" applyAlignment="1">
      <alignment vertical="center"/>
    </xf>
    <xf numFmtId="0" fontId="23" fillId="0" borderId="0" xfId="1" applyBorder="1" applyAlignment="1">
      <alignment horizontal="left" vertical="center" wrapText="1"/>
    </xf>
    <xf numFmtId="0" fontId="23" fillId="0" borderId="52" xfId="1" applyBorder="1" applyAlignment="1">
      <alignment horizontal="left" vertical="center" wrapText="1"/>
    </xf>
    <xf numFmtId="0" fontId="23" fillId="0" borderId="6" xfId="1" applyBorder="1"/>
    <xf numFmtId="0" fontId="51" fillId="0" borderId="1" xfId="0" applyFont="1" applyBorder="1" applyAlignment="1">
      <alignment vertical="top" wrapText="1"/>
    </xf>
    <xf numFmtId="0" fontId="75" fillId="0" borderId="3" xfId="0" applyFont="1" applyBorder="1" applyAlignment="1">
      <alignment vertical="top" wrapText="1"/>
    </xf>
    <xf numFmtId="0" fontId="75" fillId="0" borderId="10" xfId="0" applyFont="1" applyBorder="1" applyAlignment="1">
      <alignment vertical="top" wrapText="1"/>
    </xf>
    <xf numFmtId="0" fontId="81" fillId="0" borderId="10" xfId="0" applyFont="1" applyBorder="1" applyAlignment="1">
      <alignment vertical="top" wrapText="1"/>
    </xf>
    <xf numFmtId="0" fontId="13" fillId="0" borderId="0" xfId="2" applyFont="1"/>
    <xf numFmtId="0" fontId="62" fillId="0" borderId="0" xfId="3" applyFont="1" applyFill="1" applyBorder="1"/>
    <xf numFmtId="0" fontId="60" fillId="0" borderId="68" xfId="3" applyFill="1" applyBorder="1" applyAlignment="1">
      <alignment vertical="center"/>
    </xf>
    <xf numFmtId="0" fontId="73" fillId="0" borderId="0" xfId="2" applyFont="1" applyAlignment="1">
      <alignment vertical="center" textRotation="90"/>
    </xf>
    <xf numFmtId="0" fontId="60" fillId="0" borderId="0" xfId="3" applyFill="1" applyBorder="1" applyAlignment="1">
      <alignment vertical="center"/>
    </xf>
    <xf numFmtId="0" fontId="14" fillId="0" borderId="0" xfId="2" applyFont="1" applyAlignment="1">
      <alignment wrapText="1"/>
    </xf>
    <xf numFmtId="0" fontId="14" fillId="0" borderId="0" xfId="2" applyFont="1" applyAlignment="1">
      <alignment horizontal="right"/>
    </xf>
    <xf numFmtId="0" fontId="14" fillId="0" borderId="0" xfId="2" applyFont="1"/>
    <xf numFmtId="0" fontId="60" fillId="0" borderId="73" xfId="3" applyFill="1" applyBorder="1" applyAlignment="1">
      <alignment vertical="center" wrapText="1"/>
    </xf>
    <xf numFmtId="0" fontId="60" fillId="0" borderId="58" xfId="3" applyFill="1" applyBorder="1" applyAlignment="1">
      <alignment vertical="center"/>
    </xf>
    <xf numFmtId="0" fontId="14" fillId="0" borderId="60" xfId="2" applyFont="1" applyBorder="1" applyAlignment="1">
      <alignment horizontal="right"/>
    </xf>
    <xf numFmtId="0" fontId="13" fillId="0" borderId="48" xfId="2" applyFont="1" applyBorder="1" applyAlignment="1">
      <alignment wrapText="1"/>
    </xf>
    <xf numFmtId="0" fontId="76" fillId="0" borderId="48" xfId="2" applyFont="1" applyBorder="1" applyAlignment="1">
      <alignment horizontal="right"/>
    </xf>
    <xf numFmtId="0" fontId="12" fillId="0" borderId="48" xfId="2" applyFont="1" applyBorder="1"/>
    <xf numFmtId="0" fontId="12" fillId="0" borderId="63" xfId="2" applyFont="1" applyBorder="1" applyAlignment="1">
      <alignment horizontal="right"/>
    </xf>
    <xf numFmtId="0" fontId="12" fillId="0" borderId="59" xfId="2" applyFont="1" applyBorder="1"/>
    <xf numFmtId="0" fontId="12" fillId="0" borderId="48" xfId="2" applyFont="1" applyBorder="1" applyAlignment="1">
      <alignment horizontal="right"/>
    </xf>
    <xf numFmtId="0" fontId="12" fillId="0" borderId="59" xfId="2" applyFont="1" applyBorder="1" applyAlignment="1">
      <alignment horizontal="right"/>
    </xf>
    <xf numFmtId="3" fontId="12" fillId="0" borderId="48" xfId="2" applyNumberFormat="1" applyFont="1" applyBorder="1"/>
    <xf numFmtId="0" fontId="11" fillId="0" borderId="63" xfId="2" applyFont="1" applyBorder="1" applyAlignment="1">
      <alignment horizontal="right"/>
    </xf>
    <xf numFmtId="0" fontId="11" fillId="0" borderId="60" xfId="2" applyFont="1" applyBorder="1" applyAlignment="1">
      <alignment horizontal="right"/>
    </xf>
    <xf numFmtId="0" fontId="11" fillId="0" borderId="59" xfId="2" applyFont="1" applyBorder="1" applyAlignment="1">
      <alignment horizontal="right"/>
    </xf>
    <xf numFmtId="0" fontId="11" fillId="0" borderId="48" xfId="2" applyFont="1" applyBorder="1"/>
    <xf numFmtId="0" fontId="11" fillId="0" borderId="59" xfId="2" applyFont="1" applyBorder="1"/>
    <xf numFmtId="0" fontId="60" fillId="0" borderId="57" xfId="3" applyFill="1" applyBorder="1" applyAlignment="1">
      <alignment vertical="center" wrapText="1"/>
    </xf>
    <xf numFmtId="9" fontId="75" fillId="0" borderId="10" xfId="0" applyNumberFormat="1" applyFont="1" applyBorder="1" applyAlignment="1">
      <alignment vertical="top" wrapText="1"/>
    </xf>
    <xf numFmtId="9" fontId="11" fillId="0" borderId="59" xfId="2" applyNumberFormat="1" applyFont="1" applyBorder="1" applyAlignment="1">
      <alignment horizontal="right"/>
    </xf>
    <xf numFmtId="9" fontId="15" fillId="0" borderId="48" xfId="2" applyNumberFormat="1" applyFont="1" applyBorder="1"/>
    <xf numFmtId="9" fontId="62" fillId="0" borderId="59" xfId="2" applyNumberFormat="1" applyFont="1" applyBorder="1" applyAlignment="1">
      <alignment horizontal="right"/>
    </xf>
    <xf numFmtId="0" fontId="62" fillId="0" borderId="59" xfId="2" applyFont="1" applyBorder="1" applyAlignment="1">
      <alignment horizontal="right"/>
    </xf>
    <xf numFmtId="0" fontId="11" fillId="0" borderId="0" xfId="2" applyFont="1"/>
    <xf numFmtId="3" fontId="11" fillId="0" borderId="59" xfId="2" applyNumberFormat="1" applyFont="1" applyBorder="1" applyAlignment="1">
      <alignment horizontal="right"/>
    </xf>
    <xf numFmtId="3" fontId="65" fillId="21" borderId="18" xfId="2" applyNumberFormat="1" applyFont="1" applyFill="1" applyBorder="1" applyAlignment="1">
      <alignment horizontal="right" wrapText="1"/>
    </xf>
    <xf numFmtId="0" fontId="20" fillId="0" borderId="8" xfId="0" applyFont="1" applyBorder="1" applyAlignment="1">
      <alignment vertical="top" wrapText="1"/>
    </xf>
    <xf numFmtId="6" fontId="18" fillId="0" borderId="10" xfId="0" applyNumberFormat="1" applyFont="1" applyBorder="1" applyAlignment="1">
      <alignment vertical="top" wrapText="1"/>
    </xf>
    <xf numFmtId="0" fontId="10" fillId="0" borderId="0" xfId="2" applyFont="1"/>
    <xf numFmtId="3" fontId="16" fillId="0" borderId="48" xfId="2" applyNumberFormat="1" applyBorder="1"/>
    <xf numFmtId="0" fontId="72" fillId="35" borderId="48" xfId="2" applyFont="1" applyFill="1" applyBorder="1"/>
    <xf numFmtId="0" fontId="67" fillId="35" borderId="48" xfId="2" applyFont="1" applyFill="1" applyBorder="1"/>
    <xf numFmtId="0" fontId="67" fillId="35" borderId="59" xfId="2" applyFont="1" applyFill="1" applyBorder="1"/>
    <xf numFmtId="6" fontId="61" fillId="0" borderId="48" xfId="2" applyNumberFormat="1" applyFont="1" applyBorder="1"/>
    <xf numFmtId="0" fontId="9" fillId="0" borderId="48" xfId="2" applyFont="1" applyBorder="1"/>
    <xf numFmtId="0" fontId="8" fillId="0" borderId="48" xfId="2" applyFont="1" applyBorder="1" applyAlignment="1">
      <alignment wrapText="1"/>
    </xf>
    <xf numFmtId="0" fontId="8" fillId="0" borderId="59" xfId="2" applyFont="1" applyBorder="1" applyAlignment="1">
      <alignment vertical="top" wrapText="1"/>
    </xf>
    <xf numFmtId="0" fontId="23" fillId="0" borderId="0" xfId="1" applyBorder="1"/>
    <xf numFmtId="0" fontId="7" fillId="0" borderId="6" xfId="3" applyFont="1" applyBorder="1"/>
    <xf numFmtId="0" fontId="7" fillId="0" borderId="0" xfId="2" applyFont="1"/>
    <xf numFmtId="0" fontId="18" fillId="0" borderId="1" xfId="0" applyFont="1" applyBorder="1" applyAlignment="1">
      <alignment horizontal="right" vertical="top" wrapText="1"/>
    </xf>
    <xf numFmtId="0" fontId="7" fillId="0" borderId="48" xfId="2" applyFont="1" applyBorder="1" applyAlignment="1">
      <alignment vertical="top"/>
    </xf>
    <xf numFmtId="0" fontId="7" fillId="0" borderId="48" xfId="2" applyFont="1" applyBorder="1"/>
    <xf numFmtId="0" fontId="56" fillId="0" borderId="48" xfId="3" applyFont="1" applyBorder="1" applyAlignment="1">
      <alignment vertical="center" wrapText="1"/>
    </xf>
    <xf numFmtId="0" fontId="56" fillId="0" borderId="57" xfId="3" applyFont="1" applyBorder="1" applyAlignment="1">
      <alignment vertical="center" wrapText="1"/>
    </xf>
    <xf numFmtId="0" fontId="56" fillId="0" borderId="63" xfId="3" applyFont="1" applyBorder="1" applyAlignment="1">
      <alignment vertical="center" wrapText="1"/>
    </xf>
    <xf numFmtId="0" fontId="7" fillId="0" borderId="48" xfId="2" applyFont="1" applyBorder="1" applyAlignment="1">
      <alignment wrapText="1"/>
    </xf>
    <xf numFmtId="0" fontId="61" fillId="0" borderId="0" xfId="2" applyFont="1" applyAlignment="1">
      <alignment wrapText="1"/>
    </xf>
    <xf numFmtId="0" fontId="15" fillId="0" borderId="0" xfId="2" applyFont="1" applyAlignment="1">
      <alignment horizontal="right"/>
    </xf>
    <xf numFmtId="0" fontId="62" fillId="0" borderId="0" xfId="2" applyFont="1" applyAlignment="1">
      <alignment horizontal="right"/>
    </xf>
    <xf numFmtId="0" fontId="62" fillId="0" borderId="0" xfId="2" applyFont="1"/>
    <xf numFmtId="3" fontId="62" fillId="25" borderId="0" xfId="2" applyNumberFormat="1" applyFont="1" applyFill="1" applyAlignment="1">
      <alignment horizontal="right"/>
    </xf>
    <xf numFmtId="0" fontId="62" fillId="25" borderId="0" xfId="2" applyFont="1" applyFill="1" applyAlignment="1">
      <alignment horizontal="right"/>
    </xf>
    <xf numFmtId="0" fontId="16" fillId="25" borderId="0" xfId="2" applyFill="1"/>
    <xf numFmtId="3" fontId="18" fillId="20" borderId="1" xfId="0" applyNumberFormat="1" applyFont="1" applyFill="1" applyBorder="1" applyAlignment="1">
      <alignment vertical="top" wrapText="1"/>
    </xf>
    <xf numFmtId="0" fontId="18" fillId="36" borderId="8" xfId="0" applyFont="1" applyFill="1" applyBorder="1" applyAlignment="1">
      <alignment vertical="top" wrapText="1"/>
    </xf>
    <xf numFmtId="0" fontId="56" fillId="27" borderId="11" xfId="2" applyFont="1" applyFill="1" applyBorder="1"/>
    <xf numFmtId="0" fontId="6" fillId="0" borderId="63" xfId="2" applyFont="1" applyBorder="1" applyAlignment="1">
      <alignment horizontal="right"/>
    </xf>
    <xf numFmtId="0" fontId="60" fillId="0" borderId="77" xfId="3" applyBorder="1" applyAlignment="1">
      <alignment horizontal="left" vertical="center" wrapText="1"/>
    </xf>
    <xf numFmtId="0" fontId="56" fillId="35" borderId="63" xfId="2" applyFont="1" applyFill="1" applyBorder="1"/>
    <xf numFmtId="0" fontId="6" fillId="35" borderId="63" xfId="2" applyFont="1" applyFill="1" applyBorder="1"/>
    <xf numFmtId="0" fontId="6" fillId="35" borderId="60" xfId="2" applyFont="1" applyFill="1" applyBorder="1"/>
    <xf numFmtId="0" fontId="56" fillId="20" borderId="12" xfId="2" applyFont="1" applyFill="1" applyBorder="1"/>
    <xf numFmtId="0" fontId="16" fillId="20" borderId="13" xfId="2" applyFill="1" applyBorder="1"/>
    <xf numFmtId="0" fontId="16" fillId="20" borderId="11" xfId="2" applyFill="1" applyBorder="1"/>
    <xf numFmtId="0" fontId="16" fillId="28" borderId="11" xfId="2" applyFill="1" applyBorder="1"/>
    <xf numFmtId="0" fontId="60" fillId="0" borderId="5" xfId="3" applyBorder="1" applyAlignment="1">
      <alignment horizontal="left" vertical="top" wrapText="1"/>
    </xf>
    <xf numFmtId="0" fontId="51" fillId="0" borderId="78" xfId="0" applyFont="1" applyBorder="1" applyAlignment="1">
      <alignment vertical="center" wrapText="1"/>
    </xf>
    <xf numFmtId="0" fontId="60" fillId="0" borderId="5" xfId="3" applyBorder="1" applyAlignment="1">
      <alignment wrapText="1"/>
    </xf>
    <xf numFmtId="0" fontId="60" fillId="0" borderId="78" xfId="3" applyBorder="1" applyAlignment="1">
      <alignment wrapText="1"/>
    </xf>
    <xf numFmtId="0" fontId="60" fillId="0" borderId="79" xfId="3" applyBorder="1" applyAlignment="1">
      <alignment horizontal="left" vertical="top" wrapText="1"/>
    </xf>
    <xf numFmtId="0" fontId="60" fillId="0" borderId="77" xfId="3" applyBorder="1" applyAlignment="1">
      <alignment horizontal="left" vertical="center"/>
    </xf>
    <xf numFmtId="0" fontId="60" fillId="0" borderId="78" xfId="3" applyBorder="1" applyAlignment="1"/>
    <xf numFmtId="0" fontId="60" fillId="0" borderId="2" xfId="3" applyBorder="1" applyAlignment="1"/>
    <xf numFmtId="0" fontId="73" fillId="0" borderId="0" xfId="2" applyFont="1" applyAlignment="1">
      <alignment horizontal="center" vertical="center" textRotation="90"/>
    </xf>
    <xf numFmtId="165" fontId="65" fillId="21" borderId="57" xfId="8" applyNumberFormat="1" applyFont="1" applyFill="1" applyBorder="1" applyAlignment="1">
      <alignment horizontal="right" wrapText="1"/>
    </xf>
    <xf numFmtId="0" fontId="60" fillId="0" borderId="57" xfId="3" applyFill="1" applyBorder="1" applyAlignment="1">
      <alignment horizontal="center" vertical="center" wrapText="1"/>
    </xf>
    <xf numFmtId="0" fontId="6" fillId="0" borderId="48" xfId="2" applyFont="1" applyBorder="1"/>
    <xf numFmtId="0" fontId="56" fillId="35" borderId="63" xfId="2" applyFont="1" applyFill="1" applyBorder="1" applyAlignment="1">
      <alignment horizontal="right"/>
    </xf>
    <xf numFmtId="0" fontId="6" fillId="35" borderId="63" xfId="2" applyFont="1" applyFill="1" applyBorder="1" applyAlignment="1">
      <alignment horizontal="right"/>
    </xf>
    <xf numFmtId="0" fontId="6" fillId="35" borderId="60" xfId="2" applyFont="1" applyFill="1" applyBorder="1" applyAlignment="1">
      <alignment horizontal="right"/>
    </xf>
    <xf numFmtId="0" fontId="18" fillId="36" borderId="5" xfId="0" applyFont="1" applyFill="1" applyBorder="1" applyAlignment="1">
      <alignment vertical="top" wrapText="1"/>
    </xf>
    <xf numFmtId="0" fontId="75" fillId="36" borderId="5" xfId="0" applyFont="1" applyFill="1" applyBorder="1" applyAlignment="1">
      <alignment horizontal="right" vertical="top" wrapText="1"/>
    </xf>
    <xf numFmtId="0" fontId="18" fillId="36" borderId="1" xfId="0" applyFont="1" applyFill="1" applyBorder="1" applyAlignment="1">
      <alignment vertical="top" wrapText="1"/>
    </xf>
    <xf numFmtId="0" fontId="18" fillId="36" borderId="1" xfId="0" applyFont="1" applyFill="1" applyBorder="1" applyAlignment="1">
      <alignment horizontal="right" vertical="top" wrapText="1"/>
    </xf>
    <xf numFmtId="0" fontId="60" fillId="0" borderId="77" xfId="3" applyFill="1" applyBorder="1" applyAlignment="1">
      <alignment horizontal="left"/>
    </xf>
    <xf numFmtId="0" fontId="60" fillId="0" borderId="4" xfId="3" applyBorder="1" applyAlignment="1"/>
    <xf numFmtId="0" fontId="32" fillId="37" borderId="17" xfId="0" applyFont="1" applyFill="1" applyBorder="1" applyAlignment="1">
      <alignment vertical="center"/>
    </xf>
    <xf numFmtId="0" fontId="0" fillId="0" borderId="78" xfId="0" applyBorder="1"/>
    <xf numFmtId="0" fontId="32" fillId="37" borderId="23" xfId="0" applyFont="1" applyFill="1" applyBorder="1" applyAlignment="1">
      <alignment vertical="center"/>
    </xf>
    <xf numFmtId="0" fontId="60" fillId="0" borderId="5" xfId="3" applyFill="1" applyBorder="1" applyAlignment="1"/>
    <xf numFmtId="0" fontId="60" fillId="0" borderId="77" xfId="3" applyBorder="1" applyAlignment="1"/>
    <xf numFmtId="0" fontId="32" fillId="37" borderId="82" xfId="0" applyFont="1" applyFill="1" applyBorder="1" applyAlignment="1">
      <alignment vertical="center"/>
    </xf>
    <xf numFmtId="0" fontId="60" fillId="0" borderId="79" xfId="3" applyBorder="1" applyAlignment="1"/>
    <xf numFmtId="0" fontId="32" fillId="37" borderId="81" xfId="0" applyFont="1" applyFill="1" applyBorder="1" applyAlignment="1">
      <alignment vertical="center"/>
    </xf>
    <xf numFmtId="1" fontId="16" fillId="0" borderId="0" xfId="2" applyNumberFormat="1"/>
    <xf numFmtId="0" fontId="5" fillId="35" borderId="48" xfId="2" applyFont="1" applyFill="1" applyBorder="1"/>
    <xf numFmtId="1" fontId="16" fillId="35" borderId="48" xfId="2" applyNumberFormat="1" applyFill="1" applyBorder="1" applyAlignment="1">
      <alignment horizontal="right"/>
    </xf>
    <xf numFmtId="0" fontId="18" fillId="39" borderId="8" xfId="0" applyFont="1" applyFill="1" applyBorder="1" applyAlignment="1">
      <alignment vertical="top" wrapText="1"/>
    </xf>
    <xf numFmtId="3" fontId="20" fillId="39" borderId="8" xfId="0" applyNumberFormat="1" applyFont="1" applyFill="1" applyBorder="1" applyAlignment="1">
      <alignment vertical="top" wrapText="1"/>
    </xf>
    <xf numFmtId="0" fontId="20" fillId="40" borderId="8" xfId="0" applyFont="1" applyFill="1" applyBorder="1" applyAlignment="1">
      <alignment vertical="top" wrapText="1"/>
    </xf>
    <xf numFmtId="0" fontId="60" fillId="0" borderId="58" xfId="3" applyFill="1" applyBorder="1" applyAlignment="1">
      <alignment horizontal="left" vertical="center" wrapText="1"/>
    </xf>
    <xf numFmtId="2" fontId="16" fillId="0" borderId="0" xfId="2" applyNumberFormat="1"/>
    <xf numFmtId="0" fontId="67" fillId="0" borderId="0" xfId="3" applyFont="1" applyBorder="1" applyAlignment="1">
      <alignment vertical="center" wrapText="1"/>
    </xf>
    <xf numFmtId="0" fontId="67" fillId="0" borderId="52" xfId="3" applyFont="1" applyBorder="1" applyAlignment="1">
      <alignment vertical="center" wrapText="1"/>
    </xf>
    <xf numFmtId="0" fontId="61" fillId="0" borderId="59" xfId="2" applyFont="1" applyBorder="1"/>
    <xf numFmtId="0" fontId="61" fillId="35" borderId="60" xfId="2" applyFont="1" applyFill="1" applyBorder="1"/>
    <xf numFmtId="0" fontId="16" fillId="0" borderId="6" xfId="2" applyBorder="1"/>
    <xf numFmtId="0" fontId="23" fillId="0" borderId="0" xfId="1" applyBorder="1" applyAlignment="1">
      <alignment horizontal="center"/>
    </xf>
    <xf numFmtId="0" fontId="65" fillId="0" borderId="65" xfId="2" applyFont="1" applyBorder="1"/>
    <xf numFmtId="0" fontId="65" fillId="0" borderId="63" xfId="2" applyFont="1" applyBorder="1"/>
    <xf numFmtId="0" fontId="65" fillId="0" borderId="70" xfId="2" applyFont="1" applyBorder="1"/>
    <xf numFmtId="0" fontId="65" fillId="0" borderId="60" xfId="2" applyFont="1" applyBorder="1"/>
    <xf numFmtId="0" fontId="11" fillId="0" borderId="72" xfId="2" applyFont="1" applyBorder="1"/>
    <xf numFmtId="0" fontId="12" fillId="0" borderId="72" xfId="2" applyFont="1" applyBorder="1"/>
    <xf numFmtId="0" fontId="11" fillId="0" borderId="83" xfId="2" applyFont="1" applyBorder="1" applyAlignment="1">
      <alignment horizontal="right"/>
    </xf>
    <xf numFmtId="0" fontId="65" fillId="0" borderId="48" xfId="2" applyFont="1" applyBorder="1"/>
    <xf numFmtId="0" fontId="65" fillId="0" borderId="56" xfId="2" applyFont="1" applyBorder="1"/>
    <xf numFmtId="0" fontId="65" fillId="0" borderId="56" xfId="2" applyFont="1" applyBorder="1" applyAlignment="1">
      <alignment horizontal="left" vertical="top"/>
    </xf>
    <xf numFmtId="3" fontId="61" fillId="35" borderId="48" xfId="2" applyNumberFormat="1" applyFont="1" applyFill="1" applyBorder="1"/>
    <xf numFmtId="3" fontId="62" fillId="35" borderId="48" xfId="2" applyNumberFormat="1" applyFont="1" applyFill="1" applyBorder="1"/>
    <xf numFmtId="0" fontId="62" fillId="35" borderId="48" xfId="2" applyFont="1" applyFill="1" applyBorder="1" applyAlignment="1">
      <alignment horizontal="right"/>
    </xf>
    <xf numFmtId="0" fontId="10" fillId="35" borderId="59" xfId="2" applyFont="1" applyFill="1" applyBorder="1"/>
    <xf numFmtId="0" fontId="10" fillId="35" borderId="48" xfId="2" applyFont="1" applyFill="1" applyBorder="1"/>
    <xf numFmtId="0" fontId="5" fillId="0" borderId="48" xfId="2" applyFont="1" applyBorder="1"/>
    <xf numFmtId="0" fontId="60" fillId="0" borderId="48" xfId="3" applyBorder="1" applyAlignment="1"/>
    <xf numFmtId="0" fontId="16" fillId="35" borderId="48" xfId="2" applyFill="1" applyBorder="1"/>
    <xf numFmtId="1" fontId="62" fillId="35" borderId="48" xfId="2" applyNumberFormat="1" applyFont="1" applyFill="1" applyBorder="1" applyAlignment="1">
      <alignment horizontal="right"/>
    </xf>
    <xf numFmtId="1" fontId="16" fillId="35" borderId="48" xfId="2" applyNumberFormat="1" applyFill="1" applyBorder="1"/>
    <xf numFmtId="1" fontId="62" fillId="35" borderId="48" xfId="3" applyNumberFormat="1" applyFont="1" applyFill="1" applyBorder="1"/>
    <xf numFmtId="1" fontId="16" fillId="0" borderId="48" xfId="2" applyNumberFormat="1" applyBorder="1"/>
    <xf numFmtId="3" fontId="61" fillId="10" borderId="48" xfId="2" applyNumberFormat="1" applyFont="1" applyFill="1" applyBorder="1"/>
    <xf numFmtId="3" fontId="62" fillId="10" borderId="48" xfId="2" applyNumberFormat="1" applyFont="1" applyFill="1" applyBorder="1"/>
    <xf numFmtId="0" fontId="62" fillId="10" borderId="59" xfId="2" applyFont="1" applyFill="1" applyBorder="1" applyAlignment="1">
      <alignment horizontal="right"/>
    </xf>
    <xf numFmtId="0" fontId="10" fillId="10" borderId="59" xfId="2" applyFont="1" applyFill="1" applyBorder="1"/>
    <xf numFmtId="0" fontId="16" fillId="10" borderId="60" xfId="2" applyFill="1" applyBorder="1"/>
    <xf numFmtId="0" fontId="10" fillId="10" borderId="48" xfId="2" applyFont="1" applyFill="1" applyBorder="1"/>
    <xf numFmtId="0" fontId="16" fillId="10" borderId="63" xfId="2" applyFill="1" applyBorder="1"/>
    <xf numFmtId="0" fontId="4" fillId="10" borderId="48" xfId="2" applyFont="1" applyFill="1" applyBorder="1"/>
    <xf numFmtId="0" fontId="65" fillId="0" borderId="64" xfId="2" applyFont="1" applyBorder="1" applyAlignment="1">
      <alignment horizontal="left" vertical="top"/>
    </xf>
    <xf numFmtId="0" fontId="65" fillId="0" borderId="63" xfId="2" applyFont="1" applyBorder="1" applyAlignment="1">
      <alignment horizontal="left" vertical="top"/>
    </xf>
    <xf numFmtId="0" fontId="65" fillId="0" borderId="65" xfId="2" applyFont="1" applyBorder="1" applyAlignment="1">
      <alignment horizontal="left" vertical="top"/>
    </xf>
    <xf numFmtId="0" fontId="65" fillId="0" borderId="63" xfId="2" applyFont="1" applyBorder="1" applyAlignment="1">
      <alignment horizontal="right" vertical="top"/>
    </xf>
    <xf numFmtId="0" fontId="65" fillId="0" borderId="63" xfId="2" applyFont="1" applyBorder="1" applyAlignment="1">
      <alignment horizontal="right"/>
    </xf>
    <xf numFmtId="0" fontId="16" fillId="0" borderId="63" xfId="2" applyBorder="1" applyAlignment="1">
      <alignment horizontal="right"/>
    </xf>
    <xf numFmtId="0" fontId="16" fillId="0" borderId="60" xfId="2" applyBorder="1" applyAlignment="1">
      <alignment horizontal="right"/>
    </xf>
    <xf numFmtId="0" fontId="69" fillId="29" borderId="85" xfId="5" applyFont="1" applyFill="1" applyBorder="1" applyAlignment="1">
      <alignment horizontal="left" vertical="top" wrapText="1"/>
    </xf>
    <xf numFmtId="0" fontId="16" fillId="0" borderId="86" xfId="2" applyBorder="1" applyAlignment="1">
      <alignment horizontal="right"/>
    </xf>
    <xf numFmtId="0" fontId="5" fillId="0" borderId="57" xfId="2" applyFont="1" applyBorder="1"/>
    <xf numFmtId="0" fontId="16" fillId="0" borderId="57" xfId="2" applyBorder="1"/>
    <xf numFmtId="0" fontId="16" fillId="0" borderId="58" xfId="2" applyBorder="1"/>
    <xf numFmtId="0" fontId="5" fillId="0" borderId="59" xfId="2" applyFont="1" applyBorder="1"/>
    <xf numFmtId="3" fontId="20" fillId="0" borderId="8" xfId="0" applyNumberFormat="1" applyFont="1" applyBorder="1" applyAlignment="1">
      <alignment vertical="top" wrapText="1"/>
    </xf>
    <xf numFmtId="3" fontId="20" fillId="0" borderId="1" xfId="0" applyNumberFormat="1" applyFont="1" applyBorder="1" applyAlignment="1">
      <alignment vertical="top" wrapText="1"/>
    </xf>
    <xf numFmtId="9" fontId="51" fillId="0" borderId="10" xfId="0" applyNumberFormat="1" applyFont="1" applyBorder="1" applyAlignment="1">
      <alignment vertical="top" wrapText="1"/>
    </xf>
    <xf numFmtId="0" fontId="20" fillId="25" borderId="8" xfId="0" applyFont="1" applyFill="1" applyBorder="1" applyAlignment="1">
      <alignment horizontal="right" vertical="top" wrapText="1"/>
    </xf>
    <xf numFmtId="0" fontId="6" fillId="0" borderId="48" xfId="2" applyFont="1" applyBorder="1" applyAlignment="1">
      <alignment horizontal="right"/>
    </xf>
    <xf numFmtId="0" fontId="6" fillId="0" borderId="59" xfId="2" applyFont="1" applyBorder="1"/>
    <xf numFmtId="0" fontId="6" fillId="0" borderId="59" xfId="2" applyFont="1" applyBorder="1" applyAlignment="1">
      <alignment horizontal="right"/>
    </xf>
    <xf numFmtId="0" fontId="4" fillId="0" borderId="59" xfId="2" applyFont="1" applyBorder="1" applyAlignment="1">
      <alignment horizontal="right"/>
    </xf>
    <xf numFmtId="0" fontId="60" fillId="0" borderId="23" xfId="3" applyBorder="1" applyAlignment="1"/>
    <xf numFmtId="0" fontId="15" fillId="0" borderId="50" xfId="2" applyFont="1" applyBorder="1"/>
    <xf numFmtId="0" fontId="51" fillId="0" borderId="48" xfId="0" applyFont="1" applyBorder="1" applyAlignment="1">
      <alignment vertical="center"/>
    </xf>
    <xf numFmtId="0" fontId="60" fillId="0" borderId="58" xfId="3" applyFill="1" applyBorder="1" applyAlignment="1">
      <alignment horizontal="center" vertical="center" wrapText="1"/>
    </xf>
    <xf numFmtId="0" fontId="6" fillId="0" borderId="72" xfId="2" applyFont="1" applyBorder="1"/>
    <xf numFmtId="0" fontId="51" fillId="0" borderId="80" xfId="0" applyFont="1" applyBorder="1" applyAlignment="1">
      <alignment vertical="center"/>
    </xf>
    <xf numFmtId="0" fontId="51" fillId="0" borderId="4" xfId="0" applyFont="1" applyBorder="1" applyAlignment="1">
      <alignment vertical="center"/>
    </xf>
    <xf numFmtId="0" fontId="72" fillId="0" borderId="63" xfId="2" applyFont="1" applyBorder="1"/>
    <xf numFmtId="0" fontId="67" fillId="0" borderId="63" xfId="2" applyFont="1" applyBorder="1"/>
    <xf numFmtId="0" fontId="67" fillId="0" borderId="60" xfId="2" applyFont="1" applyBorder="1"/>
    <xf numFmtId="0" fontId="86" fillId="0" borderId="0" xfId="2" applyFont="1"/>
    <xf numFmtId="0" fontId="4" fillId="0" borderId="63" xfId="2" applyFont="1" applyBorder="1"/>
    <xf numFmtId="0" fontId="4" fillId="0" borderId="60" xfId="2" applyFont="1" applyBorder="1"/>
    <xf numFmtId="0" fontId="56" fillId="10" borderId="63" xfId="2" applyFont="1" applyFill="1" applyBorder="1"/>
    <xf numFmtId="0" fontId="4" fillId="10" borderId="63" xfId="2" applyFont="1" applyFill="1" applyBorder="1"/>
    <xf numFmtId="0" fontId="4" fillId="10" borderId="60" xfId="2" applyFont="1" applyFill="1" applyBorder="1"/>
    <xf numFmtId="0" fontId="61" fillId="0" borderId="68" xfId="2" applyFont="1" applyBorder="1"/>
    <xf numFmtId="0" fontId="20" fillId="0" borderId="48" xfId="0" applyFont="1" applyBorder="1" applyAlignment="1">
      <alignment vertical="center"/>
    </xf>
    <xf numFmtId="0" fontId="61" fillId="0" borderId="73" xfId="2" applyFont="1" applyBorder="1"/>
    <xf numFmtId="0" fontId="61" fillId="0" borderId="68" xfId="2" applyFont="1" applyBorder="1" applyAlignment="1">
      <alignment wrapText="1"/>
    </xf>
    <xf numFmtId="0" fontId="32" fillId="0" borderId="48" xfId="0" applyFont="1" applyBorder="1" applyAlignment="1">
      <alignment vertical="center"/>
    </xf>
    <xf numFmtId="0" fontId="60" fillId="0" borderId="23" xfId="3" applyFill="1" applyBorder="1" applyAlignment="1">
      <alignment vertical="center"/>
    </xf>
    <xf numFmtId="0" fontId="61" fillId="0" borderId="86" xfId="2" applyFont="1" applyBorder="1" applyAlignment="1">
      <alignment wrapText="1"/>
    </xf>
    <xf numFmtId="0" fontId="60" fillId="0" borderId="57" xfId="3" applyFill="1" applyBorder="1" applyAlignment="1">
      <alignment horizontal="left"/>
    </xf>
    <xf numFmtId="0" fontId="83" fillId="0" borderId="63" xfId="0" applyFont="1" applyBorder="1" applyAlignment="1">
      <alignment vertical="center" wrapText="1"/>
    </xf>
    <xf numFmtId="0" fontId="20" fillId="0" borderId="63" xfId="0" applyFont="1" applyBorder="1" applyAlignment="1">
      <alignment vertical="center" wrapText="1"/>
    </xf>
    <xf numFmtId="0" fontId="23" fillId="0" borderId="7" xfId="1" applyBorder="1"/>
    <xf numFmtId="0" fontId="5" fillId="0" borderId="10" xfId="2" applyFont="1" applyBorder="1"/>
    <xf numFmtId="0" fontId="5" fillId="0" borderId="3" xfId="2" applyFont="1" applyBorder="1"/>
    <xf numFmtId="0" fontId="15" fillId="0" borderId="51" xfId="2" applyFont="1" applyBorder="1"/>
    <xf numFmtId="0" fontId="60" fillId="0" borderId="81" xfId="3" applyFill="1" applyBorder="1" applyAlignment="1">
      <alignment vertical="center"/>
    </xf>
    <xf numFmtId="0" fontId="20" fillId="0" borderId="59" xfId="0" applyFont="1" applyBorder="1" applyAlignment="1">
      <alignment vertical="center"/>
    </xf>
    <xf numFmtId="0" fontId="15" fillId="0" borderId="87" xfId="2" applyFont="1" applyBorder="1"/>
    <xf numFmtId="0" fontId="4" fillId="35" borderId="63" xfId="2" applyFont="1" applyFill="1" applyBorder="1"/>
    <xf numFmtId="0" fontId="4" fillId="35" borderId="83" xfId="2" applyFont="1" applyFill="1" applyBorder="1"/>
    <xf numFmtId="0" fontId="87" fillId="0" borderId="0" xfId="0" applyFont="1"/>
    <xf numFmtId="0" fontId="4" fillId="35" borderId="60" xfId="2" applyFont="1" applyFill="1" applyBorder="1"/>
    <xf numFmtId="0" fontId="15" fillId="0" borderId="63" xfId="2" applyFont="1" applyBorder="1"/>
    <xf numFmtId="0" fontId="15" fillId="0" borderId="60" xfId="2" applyFont="1" applyBorder="1"/>
    <xf numFmtId="0" fontId="4" fillId="27" borderId="13" xfId="2" applyFont="1" applyFill="1" applyBorder="1"/>
    <xf numFmtId="0" fontId="4" fillId="27" borderId="11" xfId="2" applyFont="1" applyFill="1" applyBorder="1"/>
    <xf numFmtId="0" fontId="4" fillId="0" borderId="7" xfId="2" applyFont="1" applyBorder="1"/>
    <xf numFmtId="0" fontId="4" fillId="0" borderId="10" xfId="2" applyFont="1" applyBorder="1"/>
    <xf numFmtId="0" fontId="4" fillId="0" borderId="3" xfId="2" applyFont="1" applyBorder="1"/>
    <xf numFmtId="3" fontId="18" fillId="24" borderId="1" xfId="0" applyNumberFormat="1" applyFont="1" applyFill="1" applyBorder="1" applyAlignment="1">
      <alignment vertical="top" wrapText="1"/>
    </xf>
    <xf numFmtId="0" fontId="18" fillId="0" borderId="2" xfId="0" applyFont="1" applyBorder="1" applyAlignment="1">
      <alignment vertical="top" wrapText="1"/>
    </xf>
    <xf numFmtId="0" fontId="17" fillId="7" borderId="4" xfId="0" applyFont="1" applyFill="1" applyBorder="1" applyAlignment="1">
      <alignment vertical="top" wrapText="1"/>
    </xf>
    <xf numFmtId="0" fontId="17" fillId="7" borderId="2" xfId="0" applyFont="1" applyFill="1" applyBorder="1" applyAlignment="1">
      <alignment vertical="top" wrapText="1"/>
    </xf>
    <xf numFmtId="0" fontId="65" fillId="0" borderId="48" xfId="2" applyFont="1" applyBorder="1" applyAlignment="1">
      <alignment horizontal="left" vertical="top"/>
    </xf>
    <xf numFmtId="3" fontId="56" fillId="10" borderId="48" xfId="2" applyNumberFormat="1" applyFont="1" applyFill="1" applyBorder="1"/>
    <xf numFmtId="3" fontId="4" fillId="10" borderId="48" xfId="2" applyNumberFormat="1" applyFont="1" applyFill="1" applyBorder="1"/>
    <xf numFmtId="0" fontId="4" fillId="10" borderId="48" xfId="2" applyFont="1" applyFill="1" applyBorder="1" applyAlignment="1">
      <alignment horizontal="right"/>
    </xf>
    <xf numFmtId="0" fontId="4" fillId="35" borderId="86" xfId="2" applyFont="1" applyFill="1" applyBorder="1"/>
    <xf numFmtId="0" fontId="4" fillId="35" borderId="48" xfId="2" applyFont="1" applyFill="1" applyBorder="1"/>
    <xf numFmtId="0" fontId="4" fillId="0" borderId="48" xfId="2" applyFont="1" applyBorder="1" applyAlignment="1">
      <alignment horizontal="right"/>
    </xf>
    <xf numFmtId="0" fontId="60" fillId="0" borderId="6" xfId="3" applyBorder="1" applyAlignment="1"/>
    <xf numFmtId="0" fontId="51" fillId="0" borderId="48" xfId="0" applyFont="1" applyBorder="1" applyAlignment="1">
      <alignment vertical="center" wrapText="1"/>
    </xf>
    <xf numFmtId="0" fontId="23" fillId="0" borderId="6" xfId="1" applyFill="1" applyBorder="1"/>
    <xf numFmtId="14" fontId="51" fillId="0" borderId="19" xfId="0" applyNumberFormat="1" applyFont="1" applyBorder="1" applyAlignment="1">
      <alignment vertical="center" wrapText="1"/>
    </xf>
    <xf numFmtId="0" fontId="60" fillId="0" borderId="6" xfId="3" applyFill="1" applyBorder="1"/>
    <xf numFmtId="14" fontId="20" fillId="0" borderId="51" xfId="0" applyNumberFormat="1" applyFont="1" applyBorder="1" applyAlignment="1">
      <alignment vertical="center" wrapText="1"/>
    </xf>
    <xf numFmtId="0" fontId="60" fillId="0" borderId="6" xfId="3" applyFill="1" applyBorder="1" applyAlignment="1"/>
    <xf numFmtId="2" fontId="20" fillId="0" borderId="51" xfId="0" applyNumberFormat="1" applyFont="1" applyBorder="1" applyAlignment="1">
      <alignment vertical="center" wrapText="1"/>
    </xf>
    <xf numFmtId="0" fontId="32" fillId="0" borderId="48" xfId="0" applyFont="1" applyBorder="1" applyAlignment="1">
      <alignment vertical="center" wrapText="1"/>
    </xf>
    <xf numFmtId="14" fontId="32" fillId="0" borderId="51" xfId="0" applyNumberFormat="1" applyFont="1" applyBorder="1" applyAlignment="1">
      <alignment vertical="center" wrapText="1"/>
    </xf>
    <xf numFmtId="2" fontId="32" fillId="0" borderId="88" xfId="0" applyNumberFormat="1" applyFont="1" applyBorder="1" applyAlignment="1">
      <alignment vertical="center" wrapText="1"/>
    </xf>
    <xf numFmtId="0" fontId="60" fillId="0" borderId="26" xfId="3" applyFill="1" applyBorder="1" applyAlignment="1"/>
    <xf numFmtId="0" fontId="51" fillId="0" borderId="88" xfId="0" applyFont="1" applyBorder="1" applyAlignment="1">
      <alignment vertical="center" wrapText="1"/>
    </xf>
    <xf numFmtId="0" fontId="65" fillId="0" borderId="58" xfId="2" applyFont="1" applyBorder="1"/>
    <xf numFmtId="0" fontId="65" fillId="0" borderId="59" xfId="2" applyFont="1" applyBorder="1"/>
    <xf numFmtId="166" fontId="65" fillId="0" borderId="60" xfId="2" applyNumberFormat="1" applyFont="1" applyBorder="1"/>
    <xf numFmtId="0" fontId="16" fillId="0" borderId="6" xfId="2" applyBorder="1" applyAlignment="1">
      <alignment wrapText="1"/>
    </xf>
    <xf numFmtId="0" fontId="16" fillId="0" borderId="7" xfId="2" applyBorder="1" applyAlignment="1">
      <alignment wrapText="1"/>
    </xf>
    <xf numFmtId="6" fontId="56" fillId="35" borderId="63" xfId="2" applyNumberFormat="1" applyFont="1" applyFill="1" applyBorder="1"/>
    <xf numFmtId="0" fontId="51" fillId="0" borderId="6" xfId="1" applyFont="1" applyBorder="1" applyAlignment="1"/>
    <xf numFmtId="0" fontId="61" fillId="0" borderId="6" xfId="3" applyFont="1" applyBorder="1" applyAlignment="1">
      <alignment vertical="center"/>
    </xf>
    <xf numFmtId="0" fontId="61" fillId="0" borderId="0" xfId="3" applyFont="1" applyBorder="1" applyAlignment="1">
      <alignment vertical="center"/>
    </xf>
    <xf numFmtId="0" fontId="61" fillId="0" borderId="0" xfId="3" applyFont="1" applyBorder="1" applyAlignment="1">
      <alignment vertical="center" wrapText="1"/>
    </xf>
    <xf numFmtId="6" fontId="65" fillId="21" borderId="18" xfId="2" applyNumberFormat="1" applyFont="1" applyFill="1" applyBorder="1" applyAlignment="1">
      <alignment horizontal="right" wrapText="1"/>
    </xf>
    <xf numFmtId="0" fontId="65" fillId="21" borderId="58" xfId="2" applyFont="1" applyFill="1" applyBorder="1" applyAlignment="1">
      <alignment horizontal="right" wrapText="1"/>
    </xf>
    <xf numFmtId="0" fontId="65" fillId="30" borderId="89" xfId="2" applyFont="1" applyFill="1" applyBorder="1"/>
    <xf numFmtId="6" fontId="4" fillId="35" borderId="60" xfId="2" applyNumberFormat="1" applyFont="1" applyFill="1" applyBorder="1"/>
    <xf numFmtId="0" fontId="4" fillId="0" borderId="63" xfId="2" applyFont="1" applyBorder="1" applyAlignment="1">
      <alignment horizontal="right"/>
    </xf>
    <xf numFmtId="0" fontId="4" fillId="0" borderId="60" xfId="2" applyFont="1" applyBorder="1" applyAlignment="1">
      <alignment horizontal="right"/>
    </xf>
    <xf numFmtId="0" fontId="51" fillId="37" borderId="48" xfId="0" applyFont="1" applyFill="1" applyBorder="1" applyAlignment="1">
      <alignment vertical="center" wrapText="1"/>
    </xf>
    <xf numFmtId="0" fontId="51" fillId="0" borderId="59" xfId="0" applyFont="1" applyBorder="1" applyAlignment="1">
      <alignment vertical="center" wrapText="1"/>
    </xf>
    <xf numFmtId="0" fontId="60" fillId="0" borderId="4" xfId="3" applyBorder="1" applyAlignment="1">
      <alignment wrapText="1"/>
    </xf>
    <xf numFmtId="165" fontId="56" fillId="35" borderId="63" xfId="2" applyNumberFormat="1" applyFont="1" applyFill="1" applyBorder="1"/>
    <xf numFmtId="165" fontId="4" fillId="35" borderId="63" xfId="8" applyNumberFormat="1" applyFont="1" applyFill="1" applyBorder="1"/>
    <xf numFmtId="6" fontId="20" fillId="0" borderId="10" xfId="0" applyNumberFormat="1" applyFont="1" applyBorder="1" applyAlignment="1">
      <alignment vertical="top" wrapText="1"/>
    </xf>
    <xf numFmtId="6" fontId="20" fillId="0" borderId="8" xfId="0" applyNumberFormat="1" applyFont="1" applyBorder="1" applyAlignment="1">
      <alignment vertical="top" wrapText="1"/>
    </xf>
    <xf numFmtId="0" fontId="60" fillId="0" borderId="73" xfId="3" applyBorder="1" applyAlignment="1"/>
    <xf numFmtId="0" fontId="32" fillId="37" borderId="0" xfId="0" applyFont="1" applyFill="1" applyAlignment="1">
      <alignment vertical="center"/>
    </xf>
    <xf numFmtId="3" fontId="51" fillId="0" borderId="8" xfId="0" applyNumberFormat="1" applyFont="1" applyBorder="1" applyAlignment="1">
      <alignment vertical="top" wrapText="1"/>
    </xf>
    <xf numFmtId="3" fontId="51" fillId="0" borderId="1" xfId="0" applyNumberFormat="1" applyFont="1" applyBorder="1" applyAlignment="1">
      <alignment vertical="top" wrapText="1"/>
    </xf>
    <xf numFmtId="0" fontId="20" fillId="0" borderId="1" xfId="0" applyFont="1" applyBorder="1" applyAlignment="1">
      <alignment horizontal="right" vertical="top" wrapText="1"/>
    </xf>
    <xf numFmtId="0" fontId="51" fillId="0" borderId="3" xfId="0" applyFont="1" applyBorder="1" applyAlignment="1">
      <alignment vertical="top" wrapText="1"/>
    </xf>
    <xf numFmtId="0" fontId="20" fillId="0" borderId="5" xfId="0" applyFont="1" applyBorder="1" applyAlignment="1">
      <alignment vertical="top" wrapText="1"/>
    </xf>
    <xf numFmtId="0" fontId="51" fillId="0" borderId="5" xfId="0" applyFont="1" applyBorder="1" applyAlignment="1">
      <alignment horizontal="right" vertical="top" wrapText="1"/>
    </xf>
    <xf numFmtId="3" fontId="51" fillId="0" borderId="10" xfId="0" applyNumberFormat="1" applyFont="1" applyBorder="1" applyAlignment="1">
      <alignment vertical="top" wrapText="1"/>
    </xf>
    <xf numFmtId="17" fontId="89" fillId="0" borderId="22" xfId="0" applyNumberFormat="1" applyFont="1" applyBorder="1" applyAlignment="1">
      <alignment horizontal="center"/>
    </xf>
    <xf numFmtId="0" fontId="89" fillId="0" borderId="22" xfId="0" applyFont="1" applyBorder="1" applyAlignment="1">
      <alignment horizontal="center"/>
    </xf>
    <xf numFmtId="17" fontId="44" fillId="0" borderId="19" xfId="0" applyNumberFormat="1" applyFont="1" applyBorder="1" applyAlignment="1">
      <alignment horizontal="center"/>
    </xf>
    <xf numFmtId="0" fontId="44" fillId="0" borderId="19" xfId="0" applyFont="1" applyBorder="1" applyAlignment="1">
      <alignment horizontal="center"/>
    </xf>
    <xf numFmtId="0" fontId="0" fillId="0" borderId="63" xfId="0" applyBorder="1" applyAlignment="1">
      <alignment horizontal="center"/>
    </xf>
    <xf numFmtId="0" fontId="23" fillId="0" borderId="10" xfId="1" applyBorder="1" applyAlignment="1">
      <alignment horizontal="center"/>
    </xf>
    <xf numFmtId="0" fontId="43" fillId="12" borderId="90" xfId="0" applyFont="1" applyFill="1" applyBorder="1" applyAlignment="1">
      <alignment wrapText="1"/>
    </xf>
    <xf numFmtId="0" fontId="89" fillId="22" borderId="91" xfId="0" applyFont="1" applyFill="1" applyBorder="1" applyAlignment="1">
      <alignment wrapText="1"/>
    </xf>
    <xf numFmtId="0" fontId="43" fillId="12" borderId="92" xfId="0" applyFont="1" applyFill="1" applyBorder="1" applyAlignment="1">
      <alignment wrapText="1"/>
    </xf>
    <xf numFmtId="0" fontId="41" fillId="13" borderId="56" xfId="0" applyFont="1" applyFill="1" applyBorder="1"/>
    <xf numFmtId="0" fontId="41" fillId="13" borderId="56" xfId="0" applyFont="1" applyFill="1" applyBorder="1" applyAlignment="1">
      <alignment wrapText="1"/>
    </xf>
    <xf numFmtId="17" fontId="41" fillId="13" borderId="56" xfId="0" applyNumberFormat="1" applyFont="1" applyFill="1" applyBorder="1" applyAlignment="1">
      <alignment horizontal="left"/>
    </xf>
    <xf numFmtId="0" fontId="23" fillId="0" borderId="52" xfId="1" applyBorder="1"/>
    <xf numFmtId="0" fontId="42" fillId="14" borderId="92" xfId="0" applyFont="1" applyFill="1" applyBorder="1"/>
    <xf numFmtId="6" fontId="41" fillId="13" borderId="56" xfId="0" applyNumberFormat="1" applyFont="1" applyFill="1" applyBorder="1" applyAlignment="1">
      <alignment horizontal="left"/>
    </xf>
    <xf numFmtId="9" fontId="41" fillId="21" borderId="56" xfId="0" applyNumberFormat="1" applyFont="1" applyFill="1" applyBorder="1"/>
    <xf numFmtId="0" fontId="41" fillId="21" borderId="56" xfId="0" applyFont="1" applyFill="1" applyBorder="1" applyAlignment="1">
      <alignment horizontal="right"/>
    </xf>
    <xf numFmtId="0" fontId="43" fillId="12" borderId="93" xfId="0" applyFont="1" applyFill="1" applyBorder="1" applyAlignment="1">
      <alignment wrapText="1"/>
    </xf>
    <xf numFmtId="9" fontId="41" fillId="21" borderId="71" xfId="0" applyNumberFormat="1" applyFont="1" applyFill="1" applyBorder="1"/>
    <xf numFmtId="0" fontId="3" fillId="0" borderId="0" xfId="2" applyFont="1"/>
    <xf numFmtId="0" fontId="3" fillId="0" borderId="59" xfId="2" applyFont="1" applyBorder="1"/>
    <xf numFmtId="0" fontId="62" fillId="0" borderId="6" xfId="3" applyFont="1" applyBorder="1"/>
    <xf numFmtId="0" fontId="3" fillId="0" borderId="52" xfId="2" applyFont="1" applyBorder="1"/>
    <xf numFmtId="0" fontId="4" fillId="0" borderId="0" xfId="2" applyFont="1"/>
    <xf numFmtId="166" fontId="16" fillId="0" borderId="0" xfId="2" applyNumberFormat="1"/>
    <xf numFmtId="6" fontId="16" fillId="0" borderId="52" xfId="2" applyNumberFormat="1" applyBorder="1"/>
    <xf numFmtId="6" fontId="65" fillId="21" borderId="57" xfId="2" applyNumberFormat="1" applyFont="1" applyFill="1" applyBorder="1" applyAlignment="1">
      <alignment horizontal="right" wrapText="1"/>
    </xf>
    <xf numFmtId="0" fontId="73" fillId="27" borderId="0" xfId="2" applyFont="1" applyFill="1" applyAlignment="1">
      <alignment horizontal="center" vertical="center" textRotation="90"/>
    </xf>
    <xf numFmtId="0" fontId="11" fillId="35" borderId="63" xfId="2" applyFont="1" applyFill="1" applyBorder="1" applyAlignment="1">
      <alignment horizontal="right"/>
    </xf>
    <xf numFmtId="0" fontId="12" fillId="35" borderId="63" xfId="2" applyFont="1" applyFill="1" applyBorder="1" applyAlignment="1">
      <alignment horizontal="right"/>
    </xf>
    <xf numFmtId="0" fontId="11" fillId="35" borderId="60" xfId="2" applyFont="1" applyFill="1" applyBorder="1" applyAlignment="1">
      <alignment horizontal="right"/>
    </xf>
    <xf numFmtId="166" fontId="67" fillId="0" borderId="48" xfId="2" applyNumberFormat="1" applyFont="1" applyBorder="1" applyAlignment="1">
      <alignment horizontal="right"/>
    </xf>
    <xf numFmtId="0" fontId="15" fillId="35" borderId="48" xfId="2" applyFont="1" applyFill="1" applyBorder="1"/>
    <xf numFmtId="166" fontId="62" fillId="35" borderId="48" xfId="2" applyNumberFormat="1" applyFont="1" applyFill="1" applyBorder="1" applyAlignment="1">
      <alignment horizontal="right"/>
    </xf>
    <xf numFmtId="0" fontId="15" fillId="35" borderId="59" xfId="2" applyFont="1" applyFill="1" applyBorder="1"/>
    <xf numFmtId="0" fontId="15" fillId="35" borderId="48" xfId="2" applyFont="1" applyFill="1" applyBorder="1" applyAlignment="1">
      <alignment horizontal="right"/>
    </xf>
    <xf numFmtId="0" fontId="16" fillId="35" borderId="48" xfId="2" applyFill="1" applyBorder="1" applyAlignment="1">
      <alignment horizontal="right"/>
    </xf>
    <xf numFmtId="0" fontId="15" fillId="35" borderId="59" xfId="2" applyFont="1" applyFill="1" applyBorder="1" applyAlignment="1">
      <alignment horizontal="right"/>
    </xf>
    <xf numFmtId="0" fontId="65" fillId="35" borderId="59" xfId="2" applyFont="1" applyFill="1" applyBorder="1"/>
    <xf numFmtId="3" fontId="4" fillId="35" borderId="48" xfId="2" applyNumberFormat="1" applyFont="1" applyFill="1" applyBorder="1"/>
    <xf numFmtId="0" fontId="4" fillId="35" borderId="48" xfId="2" applyFont="1" applyFill="1" applyBorder="1" applyAlignment="1">
      <alignment horizontal="right"/>
    </xf>
    <xf numFmtId="3" fontId="4" fillId="35" borderId="59" xfId="2" applyNumberFormat="1" applyFont="1" applyFill="1" applyBorder="1"/>
    <xf numFmtId="0" fontId="6" fillId="35" borderId="48" xfId="2" applyFont="1" applyFill="1" applyBorder="1" applyAlignment="1">
      <alignment horizontal="right"/>
    </xf>
    <xf numFmtId="0" fontId="6" fillId="35" borderId="48" xfId="2" applyFont="1" applyFill="1" applyBorder="1"/>
    <xf numFmtId="0" fontId="6" fillId="35" borderId="59" xfId="2" applyFont="1" applyFill="1" applyBorder="1"/>
    <xf numFmtId="0" fontId="4" fillId="0" borderId="68" xfId="2" applyFont="1" applyBorder="1"/>
    <xf numFmtId="0" fontId="16" fillId="0" borderId="68" xfId="2" applyBorder="1"/>
    <xf numFmtId="0" fontId="65" fillId="0" borderId="68" xfId="2" applyFont="1" applyBorder="1" applyAlignment="1">
      <alignment horizontal="left" vertical="top"/>
    </xf>
    <xf numFmtId="0" fontId="4" fillId="0" borderId="86" xfId="2" applyFont="1" applyBorder="1"/>
    <xf numFmtId="0" fontId="2" fillId="0" borderId="10" xfId="2" applyFont="1" applyBorder="1"/>
    <xf numFmtId="0" fontId="32" fillId="0" borderId="68" xfId="0" applyFont="1" applyBorder="1" applyAlignment="1">
      <alignment vertical="center" wrapText="1"/>
    </xf>
    <xf numFmtId="0" fontId="73" fillId="20" borderId="0" xfId="2" applyFont="1" applyFill="1" applyAlignment="1">
      <alignment horizontal="center" vertical="center" textRotation="90"/>
    </xf>
    <xf numFmtId="0" fontId="73" fillId="19" borderId="0" xfId="2" applyFont="1" applyFill="1" applyAlignment="1">
      <alignment horizontal="center" vertical="center" textRotation="90"/>
    </xf>
    <xf numFmtId="0" fontId="16" fillId="24" borderId="57" xfId="2" applyFill="1" applyBorder="1" applyAlignment="1">
      <alignment horizontal="center"/>
    </xf>
    <xf numFmtId="0" fontId="16" fillId="24" borderId="58" xfId="2" applyFill="1" applyBorder="1" applyAlignment="1">
      <alignment horizontal="center"/>
    </xf>
    <xf numFmtId="0" fontId="62" fillId="0" borderId="48" xfId="2" applyFont="1" applyBorder="1" applyAlignment="1">
      <alignment horizontal="left" wrapText="1"/>
    </xf>
    <xf numFmtId="0" fontId="10" fillId="0" borderId="48" xfId="2" quotePrefix="1" applyFont="1" applyBorder="1" applyAlignment="1">
      <alignment horizontal="center" wrapText="1"/>
    </xf>
    <xf numFmtId="0" fontId="16" fillId="0" borderId="48" xfId="2" applyBorder="1" applyAlignment="1">
      <alignment horizontal="center" wrapText="1"/>
    </xf>
    <xf numFmtId="0" fontId="10" fillId="0" borderId="48" xfId="2" applyFont="1" applyBorder="1" applyAlignment="1">
      <alignment horizontal="left" wrapText="1"/>
    </xf>
    <xf numFmtId="0" fontId="16" fillId="0" borderId="48" xfId="2" applyBorder="1" applyAlignment="1">
      <alignment horizontal="left" wrapText="1"/>
    </xf>
    <xf numFmtId="0" fontId="71" fillId="19" borderId="0" xfId="2" applyFont="1" applyFill="1" applyAlignment="1">
      <alignment horizontal="center"/>
    </xf>
    <xf numFmtId="0" fontId="10" fillId="0" borderId="48" xfId="2" applyFont="1" applyBorder="1" applyAlignment="1">
      <alignment horizontal="left"/>
    </xf>
    <xf numFmtId="0" fontId="73" fillId="27" borderId="0" xfId="2" applyFont="1" applyFill="1" applyAlignment="1">
      <alignment horizontal="center" vertical="center" textRotation="90"/>
    </xf>
    <xf numFmtId="0" fontId="60" fillId="0" borderId="57" xfId="3" applyFill="1" applyBorder="1" applyAlignment="1">
      <alignment horizontal="left" vertical="center" wrapText="1"/>
    </xf>
    <xf numFmtId="0" fontId="60" fillId="0" borderId="57" xfId="3" applyFill="1" applyBorder="1" applyAlignment="1">
      <alignment horizontal="left" vertical="center"/>
    </xf>
    <xf numFmtId="0" fontId="60" fillId="0" borderId="58" xfId="3" applyFill="1" applyBorder="1" applyAlignment="1">
      <alignment horizontal="left" vertical="center"/>
    </xf>
    <xf numFmtId="0" fontId="56" fillId="0" borderId="48" xfId="2" applyFont="1" applyBorder="1" applyAlignment="1">
      <alignment horizontal="center"/>
    </xf>
    <xf numFmtId="0" fontId="61" fillId="34" borderId="17" xfId="2" applyFont="1" applyFill="1" applyBorder="1" applyAlignment="1">
      <alignment horizontal="center" vertical="center" wrapText="1"/>
    </xf>
    <xf numFmtId="0" fontId="61" fillId="34" borderId="21" xfId="2" applyFont="1" applyFill="1" applyBorder="1" applyAlignment="1">
      <alignment horizontal="center" vertical="center" wrapText="1"/>
    </xf>
    <xf numFmtId="0" fontId="61" fillId="34" borderId="67" xfId="2" applyFont="1" applyFill="1" applyBorder="1" applyAlignment="1">
      <alignment horizontal="center" vertical="center" wrapText="1"/>
    </xf>
    <xf numFmtId="0" fontId="73" fillId="33" borderId="0" xfId="2" applyFont="1" applyFill="1" applyAlignment="1">
      <alignment horizontal="center" vertical="center" textRotation="90"/>
    </xf>
    <xf numFmtId="0" fontId="71" fillId="33" borderId="12" xfId="2" applyFont="1" applyFill="1" applyBorder="1" applyAlignment="1">
      <alignment horizontal="center"/>
    </xf>
    <xf numFmtId="0" fontId="71" fillId="33" borderId="13" xfId="2" applyFont="1" applyFill="1" applyBorder="1" applyAlignment="1">
      <alignment horizontal="center"/>
    </xf>
    <xf numFmtId="0" fontId="71" fillId="33" borderId="11" xfId="2" applyFont="1" applyFill="1" applyBorder="1" applyAlignment="1">
      <alignment horizontal="center"/>
    </xf>
    <xf numFmtId="0" fontId="16" fillId="0" borderId="57" xfId="2" applyBorder="1" applyAlignment="1">
      <alignment horizontal="center"/>
    </xf>
    <xf numFmtId="0" fontId="16" fillId="0" borderId="48" xfId="2" applyBorder="1" applyAlignment="1">
      <alignment horizontal="center"/>
    </xf>
    <xf numFmtId="0" fontId="65" fillId="30" borderId="57" xfId="2" applyFont="1" applyFill="1" applyBorder="1" applyAlignment="1">
      <alignment horizontal="center" wrapText="1"/>
    </xf>
    <xf numFmtId="0" fontId="61" fillId="0" borderId="57" xfId="2" applyFont="1" applyBorder="1" applyAlignment="1">
      <alignment horizontal="center" wrapText="1"/>
    </xf>
    <xf numFmtId="0" fontId="61" fillId="0" borderId="48" xfId="2" applyFont="1" applyBorder="1" applyAlignment="1">
      <alignment horizontal="center" wrapText="1"/>
    </xf>
    <xf numFmtId="0" fontId="16" fillId="0" borderId="57" xfId="2" applyBorder="1" applyAlignment="1">
      <alignment horizontal="center" wrapText="1"/>
    </xf>
    <xf numFmtId="0" fontId="16" fillId="0" borderId="73" xfId="2" applyBorder="1" applyAlignment="1">
      <alignment horizontal="center" wrapText="1"/>
    </xf>
    <xf numFmtId="0" fontId="16" fillId="0" borderId="68" xfId="2" applyBorder="1" applyAlignment="1">
      <alignment horizontal="center" wrapText="1"/>
    </xf>
    <xf numFmtId="0" fontId="65" fillId="30" borderId="57" xfId="2" applyFont="1" applyFill="1" applyBorder="1" applyAlignment="1">
      <alignment horizontal="center"/>
    </xf>
    <xf numFmtId="0" fontId="61" fillId="34" borderId="12" xfId="2" applyFont="1" applyFill="1" applyBorder="1" applyAlignment="1">
      <alignment horizontal="center" vertical="center" wrapText="1"/>
    </xf>
    <xf numFmtId="0" fontId="61" fillId="34" borderId="13" xfId="2" applyFont="1" applyFill="1" applyBorder="1" applyAlignment="1">
      <alignment horizontal="center" vertical="center" wrapText="1"/>
    </xf>
    <xf numFmtId="0" fontId="61" fillId="34" borderId="11" xfId="2" applyFont="1" applyFill="1" applyBorder="1" applyAlignment="1">
      <alignment horizontal="center" vertical="center" wrapText="1"/>
    </xf>
    <xf numFmtId="0" fontId="4" fillId="0" borderId="48" xfId="2" applyFont="1" applyBorder="1" applyAlignment="1">
      <alignment horizontal="center" wrapText="1"/>
    </xf>
    <xf numFmtId="0" fontId="15" fillId="0" borderId="0" xfId="2" applyFont="1" applyAlignment="1">
      <alignment horizontal="center"/>
    </xf>
    <xf numFmtId="0" fontId="63" fillId="0" borderId="0" xfId="2" applyFont="1" applyAlignment="1">
      <alignment horizontal="center" wrapText="1"/>
    </xf>
    <xf numFmtId="0" fontId="65" fillId="0" borderId="0" xfId="2" applyFont="1" applyAlignment="1">
      <alignment horizontal="center" wrapText="1"/>
    </xf>
    <xf numFmtId="0" fontId="65" fillId="0" borderId="0" xfId="2" applyFont="1" applyAlignment="1">
      <alignment horizontal="center"/>
    </xf>
    <xf numFmtId="0" fontId="6" fillId="0" borderId="48" xfId="2" applyFont="1" applyBorder="1" applyAlignment="1">
      <alignment horizontal="center" wrapText="1"/>
    </xf>
    <xf numFmtId="0" fontId="16" fillId="0" borderId="48" xfId="2" applyBorder="1" applyAlignment="1">
      <alignment horizontal="left"/>
    </xf>
    <xf numFmtId="0" fontId="20" fillId="10" borderId="0" xfId="0" applyFont="1" applyFill="1" applyAlignment="1">
      <alignment horizontal="left" vertical="center" wrapText="1"/>
    </xf>
    <xf numFmtId="0" fontId="19" fillId="9" borderId="0" xfId="0" applyFont="1" applyFill="1" applyAlignment="1">
      <alignment horizontal="left" vertical="center" wrapText="1"/>
    </xf>
    <xf numFmtId="0" fontId="20" fillId="10" borderId="0" xfId="0" applyFont="1" applyFill="1" applyAlignment="1">
      <alignment horizontal="left" vertical="center" wrapText="1" indent="3"/>
    </xf>
    <xf numFmtId="0" fontId="20" fillId="0" borderId="0" xfId="0" applyFont="1" applyAlignment="1">
      <alignment horizontal="left" vertical="center" wrapText="1"/>
    </xf>
    <xf numFmtId="0" fontId="32" fillId="10" borderId="0" xfId="0" applyFont="1" applyFill="1" applyAlignment="1">
      <alignment horizontal="left" vertical="center" wrapText="1"/>
    </xf>
    <xf numFmtId="0" fontId="20" fillId="10" borderId="15" xfId="0" applyFont="1" applyFill="1" applyBorder="1" applyAlignment="1">
      <alignment horizontal="left" vertical="center" wrapText="1"/>
    </xf>
    <xf numFmtId="0" fontId="25" fillId="10" borderId="0" xfId="0" applyFont="1" applyFill="1" applyAlignment="1">
      <alignment horizontal="left" vertical="center" wrapText="1"/>
    </xf>
    <xf numFmtId="0" fontId="42" fillId="11" borderId="12" xfId="0" applyFont="1" applyFill="1" applyBorder="1" applyAlignment="1">
      <alignment horizontal="center"/>
    </xf>
    <xf numFmtId="0" fontId="42" fillId="11" borderId="11" xfId="0" applyFont="1" applyFill="1" applyBorder="1" applyAlignment="1">
      <alignment horizontal="center"/>
    </xf>
    <xf numFmtId="0" fontId="42" fillId="15" borderId="17" xfId="0" applyFont="1" applyFill="1" applyBorder="1" applyAlignment="1">
      <alignment horizontal="center"/>
    </xf>
    <xf numFmtId="0" fontId="42" fillId="15" borderId="21" xfId="0" applyFont="1" applyFill="1" applyBorder="1" applyAlignment="1">
      <alignment horizontal="center"/>
    </xf>
    <xf numFmtId="0" fontId="42" fillId="15" borderId="67" xfId="0" applyFont="1" applyFill="1" applyBorder="1" applyAlignment="1">
      <alignment horizontal="center"/>
    </xf>
    <xf numFmtId="0" fontId="42" fillId="18" borderId="23" xfId="0" applyFont="1" applyFill="1" applyBorder="1" applyAlignment="1">
      <alignment horizontal="center"/>
    </xf>
    <xf numFmtId="0" fontId="42" fillId="18" borderId="24" xfId="0" applyFont="1" applyFill="1" applyBorder="1" applyAlignment="1">
      <alignment horizontal="center"/>
    </xf>
    <xf numFmtId="0" fontId="42" fillId="18" borderId="51" xfId="0" applyFont="1" applyFill="1" applyBorder="1" applyAlignment="1">
      <alignment horizontal="center"/>
    </xf>
    <xf numFmtId="0" fontId="43" fillId="18" borderId="23" xfId="0" applyFont="1" applyFill="1" applyBorder="1" applyAlignment="1">
      <alignment horizontal="center" wrapText="1"/>
    </xf>
    <xf numFmtId="0" fontId="43" fillId="18" borderId="24" xfId="0" applyFont="1" applyFill="1" applyBorder="1" applyAlignment="1">
      <alignment horizontal="center" wrapText="1"/>
    </xf>
    <xf numFmtId="0" fontId="43" fillId="18" borderId="51" xfId="0" applyFont="1" applyFill="1" applyBorder="1" applyAlignment="1">
      <alignment horizontal="center" wrapText="1"/>
    </xf>
    <xf numFmtId="14" fontId="89" fillId="0" borderId="49" xfId="0" applyNumberFormat="1" applyFont="1" applyBorder="1" applyAlignment="1">
      <alignment horizontal="center"/>
    </xf>
    <xf numFmtId="0" fontId="89" fillId="0" borderId="24" xfId="0" applyFont="1" applyBorder="1" applyAlignment="1">
      <alignment horizontal="center"/>
    </xf>
    <xf numFmtId="0" fontId="89" fillId="0" borderId="51" xfId="0" applyFont="1" applyBorder="1" applyAlignment="1">
      <alignment horizontal="center"/>
    </xf>
    <xf numFmtId="0" fontId="41" fillId="13" borderId="49" xfId="0" applyFont="1" applyFill="1" applyBorder="1" applyAlignment="1">
      <alignment horizontal="center"/>
    </xf>
    <xf numFmtId="0" fontId="41" fillId="13" borderId="24" xfId="0" applyFont="1" applyFill="1" applyBorder="1" applyAlignment="1">
      <alignment horizontal="center"/>
    </xf>
    <xf numFmtId="0" fontId="41" fillId="13" borderId="51" xfId="0" applyFont="1" applyFill="1" applyBorder="1" applyAlignment="1">
      <alignment horizontal="center"/>
    </xf>
    <xf numFmtId="0" fontId="41" fillId="13" borderId="49" xfId="0" applyFont="1" applyFill="1" applyBorder="1" applyAlignment="1">
      <alignment horizontal="center" wrapText="1"/>
    </xf>
    <xf numFmtId="0" fontId="17" fillId="4" borderId="8" xfId="0" applyFont="1" applyFill="1" applyBorder="1" applyAlignment="1">
      <alignment horizontal="center" vertical="top" wrapText="1"/>
    </xf>
    <xf numFmtId="0" fontId="17" fillId="4" borderId="14" xfId="0" applyFont="1" applyFill="1" applyBorder="1" applyAlignment="1">
      <alignment horizontal="center" vertical="top" wrapText="1"/>
    </xf>
    <xf numFmtId="0" fontId="17" fillId="4" borderId="9" xfId="0" applyFont="1" applyFill="1" applyBorder="1" applyAlignment="1">
      <alignment horizontal="center" vertical="top" wrapText="1"/>
    </xf>
    <xf numFmtId="0" fontId="51" fillId="0" borderId="12" xfId="0" applyFont="1" applyBorder="1" applyAlignment="1">
      <alignment horizontal="left" vertical="top" wrapText="1"/>
    </xf>
    <xf numFmtId="0" fontId="51" fillId="0" borderId="13" xfId="0" applyFont="1" applyBorder="1" applyAlignment="1">
      <alignment horizontal="left" vertical="top" wrapText="1"/>
    </xf>
    <xf numFmtId="0" fontId="51" fillId="0" borderId="11" xfId="0" applyFont="1" applyBorder="1" applyAlignment="1">
      <alignment horizontal="left" vertical="top" wrapText="1"/>
    </xf>
    <xf numFmtId="0" fontId="51" fillId="0" borderId="6" xfId="0" applyFont="1" applyBorder="1" applyAlignment="1">
      <alignment horizontal="left" vertical="top" wrapText="1"/>
    </xf>
    <xf numFmtId="0" fontId="51" fillId="0" borderId="0" xfId="0" applyFont="1" applyAlignment="1">
      <alignment horizontal="left" vertical="top" wrapText="1"/>
    </xf>
    <xf numFmtId="0" fontId="51" fillId="0" borderId="52" xfId="0" applyFont="1" applyBorder="1" applyAlignment="1">
      <alignment horizontal="left" vertical="top" wrapText="1"/>
    </xf>
    <xf numFmtId="0" fontId="51" fillId="0" borderId="7" xfId="0" applyFont="1" applyBorder="1" applyAlignment="1">
      <alignment horizontal="left" vertical="top" wrapText="1"/>
    </xf>
    <xf numFmtId="0" fontId="51" fillId="0" borderId="10" xfId="0" applyFont="1" applyBorder="1" applyAlignment="1">
      <alignment horizontal="left" vertical="top" wrapText="1"/>
    </xf>
    <xf numFmtId="0" fontId="51" fillId="0" borderId="3" xfId="0" applyFont="1" applyBorder="1" applyAlignment="1">
      <alignment horizontal="left" vertical="top" wrapText="1"/>
    </xf>
    <xf numFmtId="0" fontId="18" fillId="24" borderId="4" xfId="0" applyFont="1" applyFill="1" applyBorder="1" applyAlignment="1">
      <alignment horizontal="center" vertical="top" wrapText="1"/>
    </xf>
    <xf numFmtId="0" fontId="18" fillId="24" borderId="5" xfId="0" applyFont="1" applyFill="1" applyBorder="1" applyAlignment="1">
      <alignment horizontal="center" vertical="top" wrapText="1"/>
    </xf>
    <xf numFmtId="0" fontId="18" fillId="24" borderId="2" xfId="0" applyFont="1" applyFill="1" applyBorder="1" applyAlignment="1">
      <alignment horizontal="center" vertical="top" wrapText="1"/>
    </xf>
    <xf numFmtId="0" fontId="35" fillId="5" borderId="4" xfId="0" applyFont="1" applyFill="1" applyBorder="1" applyAlignment="1">
      <alignment horizontal="center" vertical="top" wrapText="1"/>
    </xf>
    <xf numFmtId="0" fontId="35" fillId="5" borderId="5" xfId="0" applyFont="1" applyFill="1" applyBorder="1" applyAlignment="1">
      <alignment horizontal="center" vertical="top" wrapText="1"/>
    </xf>
    <xf numFmtId="0" fontId="51" fillId="0" borderId="12" xfId="0" applyFont="1" applyBorder="1" applyAlignment="1">
      <alignment horizontal="center" vertical="top" wrapText="1"/>
    </xf>
    <xf numFmtId="0" fontId="51" fillId="0" borderId="13" xfId="0" applyFont="1" applyBorder="1" applyAlignment="1">
      <alignment horizontal="center" vertical="top" wrapText="1"/>
    </xf>
    <xf numFmtId="0" fontId="51" fillId="0" borderId="11" xfId="0" applyFont="1" applyBorder="1" applyAlignment="1">
      <alignment horizontal="center" vertical="top" wrapText="1"/>
    </xf>
    <xf numFmtId="0" fontId="51" fillId="0" borderId="6" xfId="0" applyFont="1" applyBorder="1" applyAlignment="1">
      <alignment horizontal="center" vertical="top" wrapText="1"/>
    </xf>
    <xf numFmtId="0" fontId="51" fillId="0" borderId="0" xfId="0" applyFont="1" applyAlignment="1">
      <alignment horizontal="center" vertical="top" wrapText="1"/>
    </xf>
    <xf numFmtId="0" fontId="51" fillId="0" borderId="52" xfId="0" applyFont="1" applyBorder="1" applyAlignment="1">
      <alignment horizontal="center" vertical="top" wrapText="1"/>
    </xf>
    <xf numFmtId="0" fontId="51" fillId="0" borderId="7" xfId="0" applyFont="1" applyBorder="1" applyAlignment="1">
      <alignment horizontal="center" vertical="top" wrapText="1"/>
    </xf>
    <xf numFmtId="0" fontId="51" fillId="0" borderId="10" xfId="0" applyFont="1" applyBorder="1" applyAlignment="1">
      <alignment horizontal="center" vertical="top" wrapText="1"/>
    </xf>
    <xf numFmtId="0" fontId="51" fillId="0" borderId="3" xfId="0" applyFont="1" applyBorder="1" applyAlignment="1">
      <alignment horizontal="center" vertical="top" wrapText="1"/>
    </xf>
    <xf numFmtId="0" fontId="18" fillId="0" borderId="4" xfId="0" applyFont="1" applyBorder="1" applyAlignment="1">
      <alignment horizontal="center" vertical="top" wrapText="1"/>
    </xf>
    <xf numFmtId="0" fontId="18" fillId="0" borderId="5" xfId="0" applyFont="1" applyBorder="1" applyAlignment="1">
      <alignment horizontal="center" vertical="top" wrapText="1"/>
    </xf>
    <xf numFmtId="0" fontId="18" fillId="0" borderId="2" xfId="0" applyFont="1" applyBorder="1" applyAlignment="1">
      <alignment horizontal="center" vertical="top" wrapText="1"/>
    </xf>
    <xf numFmtId="0" fontId="35" fillId="5" borderId="46" xfId="0" applyFont="1" applyFill="1" applyBorder="1" applyAlignment="1">
      <alignment horizontal="center" vertical="top" wrapText="1"/>
    </xf>
    <xf numFmtId="0" fontId="35" fillId="5" borderId="2" xfId="0" applyFont="1" applyFill="1" applyBorder="1" applyAlignment="1">
      <alignment horizontal="center" vertical="top" wrapText="1"/>
    </xf>
    <xf numFmtId="9" fontId="18" fillId="5" borderId="4" xfId="0" applyNumberFormat="1" applyFont="1" applyFill="1" applyBorder="1" applyAlignment="1">
      <alignment horizontal="center" vertical="center" wrapText="1"/>
    </xf>
    <xf numFmtId="9" fontId="18" fillId="5" borderId="5" xfId="0" applyNumberFormat="1" applyFont="1" applyFill="1" applyBorder="1" applyAlignment="1">
      <alignment horizontal="center" vertical="center" wrapText="1"/>
    </xf>
    <xf numFmtId="9" fontId="18" fillId="5" borderId="2" xfId="0" applyNumberFormat="1" applyFont="1" applyFill="1" applyBorder="1" applyAlignment="1">
      <alignment horizontal="center" vertical="center" wrapText="1"/>
    </xf>
    <xf numFmtId="0" fontId="20" fillId="0" borderId="8" xfId="0" applyFont="1" applyBorder="1" applyAlignment="1">
      <alignment horizontal="left" vertical="top" wrapText="1"/>
    </xf>
    <xf numFmtId="0" fontId="20" fillId="0" borderId="14" xfId="0" applyFont="1" applyBorder="1" applyAlignment="1">
      <alignment horizontal="left" vertical="top" wrapText="1"/>
    </xf>
    <xf numFmtId="0" fontId="20" fillId="0" borderId="9" xfId="0" applyFont="1" applyBorder="1" applyAlignment="1">
      <alignment horizontal="left" vertical="top" wrapText="1"/>
    </xf>
    <xf numFmtId="0" fontId="35" fillId="5" borderId="11" xfId="0" applyFont="1" applyFill="1" applyBorder="1" applyAlignment="1">
      <alignment horizontal="center" vertical="top" wrapText="1"/>
    </xf>
    <xf numFmtId="0" fontId="35" fillId="5" borderId="52" xfId="0" applyFont="1" applyFill="1" applyBorder="1" applyAlignment="1">
      <alignment horizontal="center" vertical="top" wrapText="1"/>
    </xf>
    <xf numFmtId="0" fontId="35" fillId="5" borderId="3" xfId="0" applyFont="1" applyFill="1" applyBorder="1" applyAlignment="1">
      <alignment horizontal="center" vertical="top" wrapText="1"/>
    </xf>
    <xf numFmtId="0" fontId="20" fillId="5" borderId="4" xfId="0" applyFont="1" applyFill="1" applyBorder="1" applyAlignment="1">
      <alignment horizontal="center" vertical="top" wrapText="1"/>
    </xf>
    <xf numFmtId="0" fontId="20" fillId="5" borderId="5" xfId="0" applyFont="1" applyFill="1" applyBorder="1" applyAlignment="1">
      <alignment horizontal="center" vertical="top" wrapText="1"/>
    </xf>
    <xf numFmtId="0" fontId="20" fillId="5" borderId="2" xfId="0" applyFont="1" applyFill="1" applyBorder="1" applyAlignment="1">
      <alignment horizontal="center" vertical="top" wrapText="1"/>
    </xf>
    <xf numFmtId="0" fontId="18" fillId="0" borderId="4" xfId="0" applyFont="1" applyBorder="1" applyAlignment="1">
      <alignment horizontal="left" vertical="top" wrapText="1"/>
    </xf>
    <xf numFmtId="0" fontId="18" fillId="0" borderId="5" xfId="0" applyFont="1" applyBorder="1" applyAlignment="1">
      <alignment horizontal="left" vertical="top" wrapText="1"/>
    </xf>
    <xf numFmtId="0" fontId="18" fillId="0" borderId="2" xfId="0" applyFont="1" applyBorder="1" applyAlignment="1">
      <alignment horizontal="left" vertical="top" wrapText="1"/>
    </xf>
    <xf numFmtId="0" fontId="21" fillId="0" borderId="4" xfId="0" applyFont="1" applyBorder="1" applyAlignment="1">
      <alignment horizontal="center" vertical="top"/>
    </xf>
    <xf numFmtId="0" fontId="21" fillId="0" borderId="5" xfId="0" applyFont="1" applyBorder="1" applyAlignment="1">
      <alignment horizontal="center" vertical="top"/>
    </xf>
    <xf numFmtId="0" fontId="21" fillId="0" borderId="2" xfId="0" applyFont="1" applyBorder="1" applyAlignment="1">
      <alignment horizontal="center" vertical="top"/>
    </xf>
    <xf numFmtId="0" fontId="17" fillId="25" borderId="4" xfId="0" applyFont="1" applyFill="1" applyBorder="1" applyAlignment="1">
      <alignment horizontal="center" vertical="top" wrapText="1"/>
    </xf>
    <xf numFmtId="0" fontId="17" fillId="25" borderId="2" xfId="0" applyFont="1" applyFill="1" applyBorder="1" applyAlignment="1">
      <alignment horizontal="center" vertical="top" wrapText="1"/>
    </xf>
    <xf numFmtId="9" fontId="18" fillId="5" borderId="11" xfId="0" applyNumberFormat="1" applyFont="1" applyFill="1" applyBorder="1" applyAlignment="1">
      <alignment horizontal="center" vertical="center" wrapText="1"/>
    </xf>
    <xf numFmtId="9" fontId="18" fillId="5" borderId="52" xfId="0" applyNumberFormat="1" applyFont="1" applyFill="1" applyBorder="1" applyAlignment="1">
      <alignment horizontal="center" vertical="center" wrapText="1"/>
    </xf>
    <xf numFmtId="9" fontId="18" fillId="5" borderId="3" xfId="0" applyNumberFormat="1" applyFont="1" applyFill="1" applyBorder="1" applyAlignment="1">
      <alignment horizontal="center" vertical="center" wrapText="1"/>
    </xf>
    <xf numFmtId="0" fontId="20" fillId="24" borderId="4" xfId="0" applyFont="1" applyFill="1" applyBorder="1" applyAlignment="1">
      <alignment horizontal="center" vertical="top" wrapText="1"/>
    </xf>
    <xf numFmtId="0" fontId="20" fillId="24" borderId="5" xfId="0" applyFont="1" applyFill="1" applyBorder="1" applyAlignment="1">
      <alignment horizontal="center" vertical="top" wrapText="1"/>
    </xf>
    <xf numFmtId="0" fontId="20" fillId="24" borderId="2" xfId="0" applyFont="1" applyFill="1" applyBorder="1" applyAlignment="1">
      <alignment horizontal="center" vertical="top" wrapText="1"/>
    </xf>
    <xf numFmtId="0" fontId="51" fillId="0" borderId="14" xfId="0" applyFont="1" applyBorder="1" applyAlignment="1">
      <alignment horizontal="left" vertical="top" wrapText="1"/>
    </xf>
    <xf numFmtId="0" fontId="51" fillId="0" borderId="9" xfId="0" applyFont="1" applyBorder="1" applyAlignment="1">
      <alignment horizontal="left" vertical="top" wrapText="1"/>
    </xf>
    <xf numFmtId="0" fontId="20" fillId="24" borderId="4" xfId="0" applyFont="1" applyFill="1" applyBorder="1" applyAlignment="1">
      <alignment horizontal="left" vertical="top" wrapText="1"/>
    </xf>
    <xf numFmtId="0" fontId="20" fillId="24" borderId="5" xfId="0" applyFont="1" applyFill="1" applyBorder="1" applyAlignment="1">
      <alignment horizontal="left" vertical="top" wrapText="1"/>
    </xf>
    <xf numFmtId="0" fontId="20" fillId="24" borderId="2" xfId="0" applyFont="1" applyFill="1" applyBorder="1" applyAlignment="1">
      <alignment horizontal="left" vertical="top" wrapText="1"/>
    </xf>
    <xf numFmtId="0" fontId="20" fillId="5" borderId="46" xfId="0" applyFont="1" applyFill="1" applyBorder="1" applyAlignment="1">
      <alignment horizontal="center" vertical="top" wrapText="1"/>
    </xf>
    <xf numFmtId="0" fontId="17" fillId="25" borderId="5" xfId="0" applyFont="1" applyFill="1" applyBorder="1" applyAlignment="1">
      <alignment horizontal="center" vertical="top" wrapText="1"/>
    </xf>
    <xf numFmtId="0" fontId="46" fillId="5" borderId="13" xfId="0" applyFont="1" applyFill="1" applyBorder="1" applyAlignment="1">
      <alignment horizontal="center" vertical="top" wrapText="1"/>
    </xf>
    <xf numFmtId="0" fontId="46" fillId="5" borderId="0" xfId="0" applyFont="1" applyFill="1" applyAlignment="1">
      <alignment horizontal="center" vertical="top" wrapText="1"/>
    </xf>
    <xf numFmtId="0" fontId="46" fillId="5" borderId="53" xfId="0" applyFont="1" applyFill="1" applyBorder="1" applyAlignment="1">
      <alignment horizontal="center" vertical="top" wrapText="1"/>
    </xf>
    <xf numFmtId="0" fontId="17" fillId="4" borderId="36" xfId="0" applyFont="1" applyFill="1" applyBorder="1" applyAlignment="1">
      <alignment horizontal="center" vertical="top" wrapText="1"/>
    </xf>
    <xf numFmtId="0" fontId="17" fillId="4" borderId="13" xfId="0" applyFont="1" applyFill="1" applyBorder="1" applyAlignment="1">
      <alignment horizontal="center" vertical="top" wrapText="1"/>
    </xf>
    <xf numFmtId="0" fontId="18" fillId="0" borderId="8" xfId="0" applyFont="1" applyBorder="1" applyAlignment="1">
      <alignment horizontal="left" vertical="top" wrapText="1"/>
    </xf>
    <xf numFmtId="0" fontId="18" fillId="0" borderId="14" xfId="0" applyFont="1" applyBorder="1" applyAlignment="1">
      <alignment horizontal="left" vertical="top" wrapText="1"/>
    </xf>
    <xf numFmtId="0" fontId="20" fillId="5" borderId="12" xfId="0" applyFont="1" applyFill="1" applyBorder="1" applyAlignment="1">
      <alignment horizontal="center" vertical="top" wrapText="1"/>
    </xf>
    <xf numFmtId="0" fontId="20" fillId="5" borderId="6" xfId="0" applyFont="1" applyFill="1" applyBorder="1" applyAlignment="1">
      <alignment horizontal="center" vertical="top" wrapText="1"/>
    </xf>
    <xf numFmtId="0" fontId="20" fillId="5" borderId="7" xfId="0" applyFont="1" applyFill="1" applyBorder="1" applyAlignment="1">
      <alignment horizontal="center" vertical="top" wrapText="1"/>
    </xf>
    <xf numFmtId="0" fontId="17" fillId="4" borderId="16" xfId="0" applyFont="1" applyFill="1" applyBorder="1" applyAlignment="1">
      <alignment horizontal="center" vertical="top" wrapText="1"/>
    </xf>
    <xf numFmtId="0" fontId="20" fillId="5" borderId="11" xfId="0" applyFont="1" applyFill="1" applyBorder="1" applyAlignment="1">
      <alignment horizontal="center" vertical="top" wrapText="1"/>
    </xf>
    <xf numFmtId="0" fontId="20" fillId="5" borderId="52" xfId="0" applyFont="1" applyFill="1" applyBorder="1" applyAlignment="1">
      <alignment horizontal="center" vertical="top" wrapText="1"/>
    </xf>
    <xf numFmtId="0" fontId="20" fillId="5" borderId="3" xfId="0" applyFont="1" applyFill="1" applyBorder="1" applyAlignment="1">
      <alignment horizontal="center" vertical="top" wrapText="1"/>
    </xf>
    <xf numFmtId="0" fontId="77" fillId="0" borderId="14" xfId="0" applyFont="1" applyBorder="1" applyAlignment="1">
      <alignment horizontal="left" vertical="top" wrapText="1"/>
    </xf>
    <xf numFmtId="0" fontId="77" fillId="0" borderId="9" xfId="0" applyFont="1" applyBorder="1" applyAlignment="1">
      <alignment horizontal="left" vertical="top" wrapText="1"/>
    </xf>
    <xf numFmtId="0" fontId="51" fillId="0" borderId="8" xfId="0" applyFont="1" applyBorder="1" applyAlignment="1">
      <alignment horizontal="left" vertical="top" wrapText="1"/>
    </xf>
    <xf numFmtId="0" fontId="53" fillId="0" borderId="14" xfId="0" applyFont="1" applyBorder="1" applyAlignment="1">
      <alignment horizontal="left" vertical="top" wrapText="1"/>
    </xf>
    <xf numFmtId="0" fontId="51" fillId="5" borderId="11" xfId="0" applyFont="1" applyFill="1" applyBorder="1" applyAlignment="1">
      <alignment horizontal="center" vertical="top" wrapText="1"/>
    </xf>
    <xf numFmtId="0" fontId="51" fillId="5" borderId="52" xfId="0" applyFont="1" applyFill="1" applyBorder="1" applyAlignment="1">
      <alignment horizontal="center" vertical="top" wrapText="1"/>
    </xf>
    <xf numFmtId="0" fontId="51" fillId="5" borderId="3" xfId="0" applyFont="1" applyFill="1" applyBorder="1" applyAlignment="1">
      <alignment horizontal="center" vertical="top" wrapText="1"/>
    </xf>
    <xf numFmtId="0" fontId="80" fillId="5" borderId="5" xfId="0" applyFont="1" applyFill="1" applyBorder="1" applyAlignment="1">
      <alignment horizontal="center" vertical="top" wrapText="1"/>
    </xf>
    <xf numFmtId="0" fontId="80" fillId="5" borderId="2" xfId="0" applyFont="1" applyFill="1" applyBorder="1" applyAlignment="1">
      <alignment horizontal="center" vertical="top" wrapText="1"/>
    </xf>
    <xf numFmtId="0" fontId="77" fillId="5" borderId="4" xfId="0" applyFont="1" applyFill="1" applyBorder="1" applyAlignment="1">
      <alignment horizontal="center" vertical="top" wrapText="1"/>
    </xf>
    <xf numFmtId="0" fontId="77" fillId="5" borderId="5" xfId="0" applyFont="1" applyFill="1" applyBorder="1" applyAlignment="1">
      <alignment horizontal="center" vertical="top" wrapText="1"/>
    </xf>
    <xf numFmtId="0" fontId="77" fillId="5" borderId="2" xfId="0" applyFont="1" applyFill="1" applyBorder="1" applyAlignment="1">
      <alignment horizontal="center" vertical="top" wrapText="1"/>
    </xf>
    <xf numFmtId="0" fontId="77" fillId="5" borderId="11" xfId="0" applyFont="1" applyFill="1" applyBorder="1" applyAlignment="1">
      <alignment horizontal="center" vertical="top" wrapText="1"/>
    </xf>
    <xf numFmtId="0" fontId="77" fillId="5" borderId="52" xfId="0" applyFont="1" applyFill="1" applyBorder="1" applyAlignment="1">
      <alignment horizontal="center" vertical="top" wrapText="1"/>
    </xf>
    <xf numFmtId="0" fontId="77" fillId="5" borderId="3" xfId="0" applyFont="1" applyFill="1" applyBorder="1" applyAlignment="1">
      <alignment horizontal="center" vertical="top" wrapText="1"/>
    </xf>
    <xf numFmtId="0" fontId="53" fillId="0" borderId="9" xfId="0" applyFont="1" applyBorder="1" applyAlignment="1">
      <alignment horizontal="left" vertical="top" wrapText="1"/>
    </xf>
    <xf numFmtId="0" fontId="77" fillId="5" borderId="12" xfId="0" applyFont="1" applyFill="1" applyBorder="1" applyAlignment="1">
      <alignment horizontal="center" vertical="top" wrapText="1"/>
    </xf>
    <xf numFmtId="0" fontId="77" fillId="5" borderId="6" xfId="0" applyFont="1" applyFill="1" applyBorder="1" applyAlignment="1">
      <alignment horizontal="center" vertical="top" wrapText="1"/>
    </xf>
    <xf numFmtId="0" fontId="77" fillId="5" borderId="7" xfId="0" applyFont="1" applyFill="1" applyBorder="1" applyAlignment="1">
      <alignment horizontal="center" vertical="top" wrapText="1"/>
    </xf>
    <xf numFmtId="0" fontId="75" fillId="0" borderId="8" xfId="0" applyFont="1" applyBorder="1" applyAlignment="1">
      <alignment horizontal="left" vertical="top" wrapText="1"/>
    </xf>
    <xf numFmtId="0" fontId="47" fillId="0" borderId="14" xfId="0" applyFont="1" applyBorder="1" applyAlignment="1">
      <alignment horizontal="left" vertical="top" wrapText="1"/>
    </xf>
    <xf numFmtId="0" fontId="47" fillId="0" borderId="9" xfId="0" applyFont="1" applyBorder="1" applyAlignment="1">
      <alignment horizontal="left" vertical="top" wrapText="1"/>
    </xf>
    <xf numFmtId="0" fontId="53" fillId="0" borderId="8" xfId="0" applyFont="1" applyBorder="1" applyAlignment="1">
      <alignment horizontal="left" vertical="top" wrapText="1"/>
    </xf>
    <xf numFmtId="0" fontId="47" fillId="0" borderId="8" xfId="0" applyFont="1" applyBorder="1" applyAlignment="1">
      <alignment horizontal="left" vertical="top" wrapText="1"/>
    </xf>
    <xf numFmtId="0" fontId="53" fillId="5" borderId="11" xfId="0" applyFont="1" applyFill="1" applyBorder="1" applyAlignment="1">
      <alignment horizontal="center" vertical="top" wrapText="1"/>
    </xf>
    <xf numFmtId="0" fontId="53" fillId="5" borderId="52" xfId="0" applyFont="1" applyFill="1" applyBorder="1" applyAlignment="1">
      <alignment horizontal="center" vertical="top" wrapText="1"/>
    </xf>
    <xf numFmtId="0" fontId="53" fillId="5" borderId="3" xfId="0" applyFont="1" applyFill="1" applyBorder="1" applyAlignment="1">
      <alignment horizontal="center" vertical="top" wrapText="1"/>
    </xf>
    <xf numFmtId="0" fontId="53" fillId="5" borderId="4" xfId="0" applyFont="1" applyFill="1" applyBorder="1" applyAlignment="1">
      <alignment horizontal="center" vertical="top" wrapText="1"/>
    </xf>
    <xf numFmtId="0" fontId="53" fillId="5" borderId="5" xfId="0" applyFont="1" applyFill="1" applyBorder="1" applyAlignment="1">
      <alignment horizontal="center" vertical="top" wrapText="1"/>
    </xf>
    <xf numFmtId="0" fontId="53" fillId="5" borderId="2" xfId="0" applyFont="1" applyFill="1" applyBorder="1" applyAlignment="1">
      <alignment horizontal="center" vertical="top" wrapText="1"/>
    </xf>
    <xf numFmtId="9" fontId="47" fillId="5" borderId="13" xfId="0" applyNumberFormat="1" applyFont="1" applyFill="1" applyBorder="1" applyAlignment="1">
      <alignment horizontal="center" vertical="center" wrapText="1"/>
    </xf>
    <xf numFmtId="9" fontId="47" fillId="5" borderId="0" xfId="0" applyNumberFormat="1" applyFont="1" applyFill="1" applyAlignment="1">
      <alignment horizontal="center" vertical="center" wrapText="1"/>
    </xf>
    <xf numFmtId="9" fontId="47" fillId="5" borderId="10" xfId="0" applyNumberFormat="1" applyFont="1" applyFill="1" applyBorder="1" applyAlignment="1">
      <alignment horizontal="center" vertical="center" wrapText="1"/>
    </xf>
    <xf numFmtId="0" fontId="47" fillId="0" borderId="8" xfId="0" applyFont="1" applyBorder="1" applyAlignment="1">
      <alignment horizontal="center" vertical="top" wrapText="1"/>
    </xf>
    <xf numFmtId="0" fontId="47" fillId="0" borderId="14" xfId="0" applyFont="1" applyBorder="1" applyAlignment="1">
      <alignment horizontal="center" vertical="top" wrapText="1"/>
    </xf>
    <xf numFmtId="0" fontId="47" fillId="0" borderId="9" xfId="0" applyFont="1" applyBorder="1" applyAlignment="1">
      <alignment horizontal="center" vertical="top" wrapText="1"/>
    </xf>
    <xf numFmtId="0" fontId="53" fillId="24" borderId="4" xfId="0" applyFont="1" applyFill="1" applyBorder="1" applyAlignment="1">
      <alignment horizontal="center" vertical="top" wrapText="1"/>
    </xf>
    <xf numFmtId="0" fontId="53" fillId="24" borderId="5" xfId="0" applyFont="1" applyFill="1" applyBorder="1" applyAlignment="1">
      <alignment horizontal="center" vertical="top" wrapText="1"/>
    </xf>
    <xf numFmtId="0" fontId="53" fillId="24" borderId="2" xfId="0" applyFont="1" applyFill="1" applyBorder="1" applyAlignment="1">
      <alignment horizontal="center" vertical="top" wrapText="1"/>
    </xf>
    <xf numFmtId="9" fontId="68" fillId="5" borderId="4" xfId="0" applyNumberFormat="1" applyFont="1" applyFill="1" applyBorder="1" applyAlignment="1">
      <alignment horizontal="center" vertical="center" wrapText="1"/>
    </xf>
    <xf numFmtId="9" fontId="68" fillId="5" borderId="5" xfId="0" applyNumberFormat="1" applyFont="1" applyFill="1" applyBorder="1" applyAlignment="1">
      <alignment horizontal="center" vertical="center" wrapText="1"/>
    </xf>
    <xf numFmtId="9" fontId="68" fillId="5" borderId="2" xfId="0" applyNumberFormat="1" applyFont="1" applyFill="1" applyBorder="1" applyAlignment="1">
      <alignment horizontal="center" vertical="center" wrapText="1"/>
    </xf>
    <xf numFmtId="0" fontId="47" fillId="5" borderId="4" xfId="0" applyFont="1" applyFill="1" applyBorder="1" applyAlignment="1">
      <alignment horizontal="center" vertical="top" wrapText="1"/>
    </xf>
    <xf numFmtId="0" fontId="47" fillId="5" borderId="5" xfId="0" applyFont="1" applyFill="1" applyBorder="1" applyAlignment="1">
      <alignment horizontal="center" vertical="top" wrapText="1"/>
    </xf>
    <xf numFmtId="0" fontId="47" fillId="5" borderId="2" xfId="0" applyFont="1" applyFill="1" applyBorder="1" applyAlignment="1">
      <alignment horizontal="center" vertical="top" wrapText="1"/>
    </xf>
    <xf numFmtId="0" fontId="73" fillId="33" borderId="0" xfId="2" applyFont="1" applyFill="1" applyAlignment="1">
      <alignment horizontal="center" textRotation="90"/>
    </xf>
    <xf numFmtId="0" fontId="61" fillId="0" borderId="58" xfId="2" applyFont="1" applyBorder="1" applyAlignment="1">
      <alignment horizontal="center"/>
    </xf>
    <xf numFmtId="0" fontId="61" fillId="0" borderId="59" xfId="2" applyFont="1" applyBorder="1" applyAlignment="1">
      <alignment horizontal="center"/>
    </xf>
    <xf numFmtId="0" fontId="23" fillId="0" borderId="6" xfId="1" applyBorder="1" applyAlignment="1">
      <alignment horizontal="left" vertical="center"/>
    </xf>
    <xf numFmtId="0" fontId="23" fillId="0" borderId="0" xfId="1" applyBorder="1" applyAlignment="1">
      <alignment horizontal="left" vertical="center"/>
    </xf>
    <xf numFmtId="0" fontId="23" fillId="0" borderId="52" xfId="1" applyBorder="1" applyAlignment="1">
      <alignment horizontal="left" vertical="center"/>
    </xf>
    <xf numFmtId="0" fontId="23" fillId="0" borderId="6" xfId="1" applyBorder="1" applyAlignment="1">
      <alignment horizontal="left" vertical="center" wrapText="1"/>
    </xf>
    <xf numFmtId="0" fontId="23" fillId="0" borderId="0" xfId="1" applyBorder="1" applyAlignment="1">
      <alignment horizontal="left" vertical="center" wrapText="1"/>
    </xf>
    <xf numFmtId="0" fontId="23" fillId="0" borderId="52" xfId="1" applyBorder="1" applyAlignment="1">
      <alignment horizontal="left" vertical="center" wrapText="1"/>
    </xf>
    <xf numFmtId="0" fontId="61" fillId="0" borderId="57" xfId="2" applyFont="1" applyBorder="1" applyAlignment="1">
      <alignment horizontal="left" vertical="top" wrapText="1"/>
    </xf>
    <xf numFmtId="0" fontId="61" fillId="0" borderId="48" xfId="2" applyFont="1" applyBorder="1" applyAlignment="1">
      <alignment horizontal="left" vertical="top" wrapText="1"/>
    </xf>
    <xf numFmtId="0" fontId="16" fillId="0" borderId="58" xfId="2" applyBorder="1" applyAlignment="1">
      <alignment horizontal="center" wrapText="1"/>
    </xf>
    <xf numFmtId="0" fontId="16" fillId="0" borderId="59" xfId="2" applyBorder="1" applyAlignment="1">
      <alignment horizontal="center" wrapText="1"/>
    </xf>
    <xf numFmtId="0" fontId="60" fillId="0" borderId="73" xfId="3" applyFill="1" applyBorder="1" applyAlignment="1">
      <alignment horizontal="left" vertical="center" wrapText="1"/>
    </xf>
    <xf numFmtId="0" fontId="60" fillId="0" borderId="18" xfId="3" applyFill="1" applyBorder="1" applyAlignment="1">
      <alignment horizontal="left" vertical="center" wrapText="1"/>
    </xf>
    <xf numFmtId="0" fontId="23" fillId="0" borderId="73" xfId="7" applyFill="1" applyBorder="1" applyAlignment="1">
      <alignment horizontal="left" vertical="center" wrapText="1"/>
    </xf>
    <xf numFmtId="0" fontId="23" fillId="0" borderId="20" xfId="7" applyFill="1" applyBorder="1" applyAlignment="1">
      <alignment horizontal="left" vertical="center" wrapText="1"/>
    </xf>
    <xf numFmtId="0" fontId="71" fillId="19" borderId="74" xfId="2" applyFont="1" applyFill="1" applyBorder="1" applyAlignment="1">
      <alignment horizontal="center"/>
    </xf>
    <xf numFmtId="0" fontId="71" fillId="19" borderId="75" xfId="2" applyFont="1" applyFill="1" applyBorder="1" applyAlignment="1">
      <alignment horizontal="center"/>
    </xf>
    <xf numFmtId="0" fontId="71" fillId="19" borderId="76" xfId="2" applyFont="1" applyFill="1" applyBorder="1" applyAlignment="1">
      <alignment horizontal="center"/>
    </xf>
    <xf numFmtId="0" fontId="56" fillId="0" borderId="57" xfId="2" applyFont="1" applyBorder="1" applyAlignment="1">
      <alignment horizontal="center"/>
    </xf>
    <xf numFmtId="0" fontId="62" fillId="0" borderId="57" xfId="2" applyFont="1" applyBorder="1" applyAlignment="1">
      <alignment horizontal="left" wrapText="1"/>
    </xf>
    <xf numFmtId="0" fontId="10" fillId="0" borderId="57" xfId="2" quotePrefix="1" applyFont="1" applyBorder="1" applyAlignment="1">
      <alignment horizontal="left" wrapText="1"/>
    </xf>
    <xf numFmtId="0" fontId="10" fillId="0" borderId="57" xfId="2" applyFont="1" applyBorder="1" applyAlignment="1">
      <alignment horizontal="left" wrapText="1"/>
    </xf>
    <xf numFmtId="0" fontId="10" fillId="0" borderId="58" xfId="2" applyFont="1" applyBorder="1" applyAlignment="1">
      <alignment horizontal="left"/>
    </xf>
    <xf numFmtId="0" fontId="10" fillId="0" borderId="59" xfId="2" applyFont="1" applyBorder="1" applyAlignment="1">
      <alignment horizontal="left"/>
    </xf>
    <xf numFmtId="0" fontId="60" fillId="0" borderId="20" xfId="3" applyFill="1" applyBorder="1" applyAlignment="1">
      <alignment horizontal="left" vertical="center" wrapText="1"/>
    </xf>
    <xf numFmtId="0" fontId="67" fillId="0" borderId="6" xfId="3" applyFont="1" applyBorder="1" applyAlignment="1">
      <alignment horizontal="center" vertical="center" wrapText="1"/>
    </xf>
    <xf numFmtId="0" fontId="67" fillId="0" borderId="0" xfId="3" applyFont="1" applyBorder="1" applyAlignment="1">
      <alignment horizontal="center" vertical="center" wrapText="1"/>
    </xf>
    <xf numFmtId="0" fontId="67" fillId="0" borderId="52" xfId="3" applyFont="1" applyBorder="1" applyAlignment="1">
      <alignment horizontal="center" vertical="center" wrapText="1"/>
    </xf>
    <xf numFmtId="0" fontId="60" fillId="0" borderId="58" xfId="3" applyFill="1" applyBorder="1" applyAlignment="1">
      <alignment horizontal="left" vertical="center" wrapText="1"/>
    </xf>
    <xf numFmtId="0" fontId="56" fillId="0" borderId="57" xfId="2" applyFont="1" applyBorder="1" applyAlignment="1">
      <alignment horizontal="left" vertical="top" wrapText="1"/>
    </xf>
    <xf numFmtId="0" fontId="56" fillId="0" borderId="48" xfId="2" applyFont="1" applyBorder="1" applyAlignment="1">
      <alignment horizontal="left" vertical="top" wrapText="1"/>
    </xf>
    <xf numFmtId="0" fontId="55" fillId="0" borderId="0" xfId="3" applyFont="1" applyFill="1" applyBorder="1" applyAlignment="1">
      <alignment horizontal="center" vertical="center" wrapText="1"/>
    </xf>
    <xf numFmtId="0" fontId="72" fillId="0" borderId="57" xfId="2" applyFont="1" applyBorder="1" applyAlignment="1">
      <alignment horizontal="left" vertical="top" wrapText="1"/>
    </xf>
    <xf numFmtId="0" fontId="72" fillId="0" borderId="48" xfId="2" applyFont="1" applyBorder="1" applyAlignment="1">
      <alignment horizontal="left" vertical="top" wrapText="1"/>
    </xf>
    <xf numFmtId="0" fontId="10" fillId="0" borderId="58" xfId="2" applyFont="1" applyBorder="1" applyAlignment="1">
      <alignment horizontal="left" wrapText="1"/>
    </xf>
    <xf numFmtId="0" fontId="16" fillId="0" borderId="59" xfId="2" applyBorder="1" applyAlignment="1">
      <alignment horizontal="left" wrapText="1"/>
    </xf>
    <xf numFmtId="0" fontId="85" fillId="38" borderId="0" xfId="2" applyFont="1" applyFill="1" applyAlignment="1">
      <alignment horizontal="center" vertical="center" textRotation="90"/>
    </xf>
    <xf numFmtId="0" fontId="16" fillId="24" borderId="73" xfId="2" applyFill="1" applyBorder="1" applyAlignment="1">
      <alignment horizontal="center"/>
    </xf>
    <xf numFmtId="0" fontId="65" fillId="30" borderId="73" xfId="2" applyFont="1" applyFill="1" applyBorder="1" applyAlignment="1">
      <alignment horizontal="center"/>
    </xf>
    <xf numFmtId="0" fontId="65" fillId="30" borderId="84" xfId="2" applyFont="1" applyFill="1" applyBorder="1" applyAlignment="1">
      <alignment horizontal="center"/>
    </xf>
    <xf numFmtId="0" fontId="65" fillId="30" borderId="18" xfId="2" applyFont="1" applyFill="1" applyBorder="1" applyAlignment="1">
      <alignment horizontal="center"/>
    </xf>
    <xf numFmtId="0" fontId="23" fillId="0" borderId="6" xfId="1" applyBorder="1" applyAlignment="1">
      <alignment horizontal="center" vertical="center" wrapText="1"/>
    </xf>
    <xf numFmtId="0" fontId="23" fillId="0" borderId="0" xfId="1" applyBorder="1" applyAlignment="1">
      <alignment horizontal="center" vertical="center" wrapText="1"/>
    </xf>
    <xf numFmtId="0" fontId="23" fillId="0" borderId="52" xfId="1" applyBorder="1" applyAlignment="1">
      <alignment horizontal="center" vertical="center" wrapText="1"/>
    </xf>
    <xf numFmtId="0" fontId="23" fillId="0" borderId="0" xfId="1" applyAlignment="1"/>
    <xf numFmtId="0" fontId="23" fillId="0" borderId="52" xfId="1" applyBorder="1" applyAlignment="1"/>
    <xf numFmtId="0" fontId="61" fillId="0" borderId="57" xfId="2" applyFont="1" applyBorder="1" applyAlignment="1">
      <alignment horizontal="left" wrapText="1"/>
    </xf>
    <xf numFmtId="0" fontId="61" fillId="0" borderId="48" xfId="2" applyFont="1" applyBorder="1" applyAlignment="1">
      <alignment horizontal="left" wrapText="1"/>
    </xf>
    <xf numFmtId="0" fontId="5" fillId="0" borderId="20" xfId="2" applyFont="1" applyBorder="1" applyAlignment="1">
      <alignment horizontal="center" wrapText="1"/>
    </xf>
    <xf numFmtId="0" fontId="16" fillId="0" borderId="72" xfId="2" applyBorder="1" applyAlignment="1">
      <alignment horizontal="center" wrapText="1"/>
    </xf>
    <xf numFmtId="0" fontId="88" fillId="0" borderId="6" xfId="1" applyFont="1" applyBorder="1" applyAlignment="1">
      <alignment horizontal="center" vertical="center" wrapText="1"/>
    </xf>
    <xf numFmtId="0" fontId="88" fillId="0" borderId="0" xfId="1" applyFont="1" applyBorder="1" applyAlignment="1">
      <alignment horizontal="center" vertical="center" wrapText="1"/>
    </xf>
    <xf numFmtId="0" fontId="88" fillId="0" borderId="52" xfId="1" applyFont="1" applyBorder="1" applyAlignment="1">
      <alignment horizontal="center" vertical="center" wrapText="1"/>
    </xf>
    <xf numFmtId="0" fontId="88" fillId="0" borderId="6" xfId="1" applyFont="1" applyBorder="1" applyAlignment="1"/>
    <xf numFmtId="0" fontId="88" fillId="0" borderId="0" xfId="1" applyFont="1" applyBorder="1" applyAlignment="1"/>
    <xf numFmtId="0" fontId="88" fillId="0" borderId="52" xfId="1" applyFont="1" applyBorder="1" applyAlignment="1"/>
    <xf numFmtId="0" fontId="62" fillId="0" borderId="6" xfId="3" applyFont="1" applyBorder="1" applyAlignment="1">
      <alignment horizontal="left" vertical="center"/>
    </xf>
    <xf numFmtId="0" fontId="62" fillId="0" borderId="0" xfId="3" applyFont="1" applyBorder="1" applyAlignment="1">
      <alignment horizontal="left" vertical="center"/>
    </xf>
    <xf numFmtId="0" fontId="62" fillId="0" borderId="52" xfId="3" applyFont="1" applyBorder="1" applyAlignment="1">
      <alignment horizontal="left" vertical="center"/>
    </xf>
    <xf numFmtId="0" fontId="71" fillId="33" borderId="17" xfId="2" applyFont="1" applyFill="1" applyBorder="1" applyAlignment="1">
      <alignment horizontal="center"/>
    </xf>
    <xf numFmtId="0" fontId="71" fillId="33" borderId="21" xfId="2" applyFont="1" applyFill="1" applyBorder="1" applyAlignment="1">
      <alignment horizontal="center"/>
    </xf>
    <xf numFmtId="0" fontId="71" fillId="33" borderId="67" xfId="2" applyFont="1" applyFill="1" applyBorder="1" applyAlignment="1">
      <alignment horizontal="center"/>
    </xf>
    <xf numFmtId="0" fontId="56" fillId="0" borderId="0" xfId="2" applyFont="1" applyAlignment="1">
      <alignment horizontal="center"/>
    </xf>
    <xf numFmtId="0" fontId="62" fillId="0" borderId="0" xfId="2" applyFont="1" applyAlignment="1">
      <alignment horizontal="left" wrapText="1"/>
    </xf>
    <xf numFmtId="0" fontId="7" fillId="0" borderId="0" xfId="2" quotePrefix="1" applyFont="1" applyAlignment="1">
      <alignment horizontal="left" wrapText="1"/>
    </xf>
    <xf numFmtId="0" fontId="16" fillId="0" borderId="0" xfId="2" applyAlignment="1">
      <alignment horizontal="left" wrapText="1"/>
    </xf>
    <xf numFmtId="0" fontId="8" fillId="0" borderId="0" xfId="2" quotePrefix="1" applyFont="1" applyAlignment="1">
      <alignment horizontal="left" wrapText="1"/>
    </xf>
    <xf numFmtId="0" fontId="8" fillId="0" borderId="0" xfId="2" applyFont="1" applyAlignment="1">
      <alignment horizontal="left"/>
    </xf>
    <xf numFmtId="0" fontId="10" fillId="0" borderId="0" xfId="2" applyFont="1" applyAlignment="1">
      <alignment horizontal="left"/>
    </xf>
    <xf numFmtId="0" fontId="60" fillId="0" borderId="68" xfId="3" applyFill="1" applyBorder="1" applyAlignment="1">
      <alignment horizontal="center" vertical="center" wrapText="1"/>
    </xf>
    <xf numFmtId="0" fontId="60" fillId="0" borderId="54" xfId="3" applyFill="1" applyBorder="1" applyAlignment="1">
      <alignment horizontal="center" vertical="center" wrapText="1"/>
    </xf>
    <xf numFmtId="0" fontId="23" fillId="0" borderId="68" xfId="7" applyFill="1" applyBorder="1" applyAlignment="1">
      <alignment horizontal="center" vertical="center" wrapText="1"/>
    </xf>
    <xf numFmtId="0" fontId="23" fillId="0" borderId="69" xfId="7" applyFill="1" applyBorder="1" applyAlignment="1">
      <alignment horizontal="center" vertical="center" wrapText="1"/>
    </xf>
    <xf numFmtId="0" fontId="23" fillId="0" borderId="54" xfId="7" applyFill="1" applyBorder="1" applyAlignment="1">
      <alignment horizontal="center" vertical="center" wrapText="1"/>
    </xf>
    <xf numFmtId="0" fontId="18" fillId="0" borderId="14" xfId="0" applyFont="1" applyBorder="1" applyAlignment="1">
      <alignment horizontal="center" vertical="top" wrapText="1"/>
    </xf>
    <xf numFmtId="0" fontId="18" fillId="0" borderId="9" xfId="0" applyFont="1" applyBorder="1" applyAlignment="1">
      <alignment horizontal="center" vertical="top" wrapText="1"/>
    </xf>
    <xf numFmtId="0" fontId="18" fillId="0" borderId="8" xfId="0" applyFont="1" applyBorder="1" applyAlignment="1">
      <alignment horizontal="center" vertical="top" wrapText="1"/>
    </xf>
    <xf numFmtId="0" fontId="18" fillId="0" borderId="46" xfId="0" applyFont="1" applyBorder="1" applyAlignment="1">
      <alignment horizontal="center" vertical="top" wrapText="1"/>
    </xf>
    <xf numFmtId="0" fontId="17" fillId="0" borderId="4" xfId="0" applyFont="1" applyBorder="1" applyAlignment="1">
      <alignment horizontal="center" vertical="top" wrapText="1"/>
    </xf>
    <xf numFmtId="0" fontId="17" fillId="0" borderId="2" xfId="0" applyFont="1" applyBorder="1" applyAlignment="1">
      <alignment horizontal="center" vertical="top" wrapText="1"/>
    </xf>
    <xf numFmtId="0" fontId="18" fillId="5" borderId="4" xfId="0" applyFont="1" applyFill="1" applyBorder="1" applyAlignment="1">
      <alignment horizontal="center" vertical="top" wrapText="1"/>
    </xf>
    <xf numFmtId="0" fontId="18" fillId="5" borderId="5" xfId="0" applyFont="1" applyFill="1" applyBorder="1" applyAlignment="1">
      <alignment horizontal="center" vertical="top" wrapText="1"/>
    </xf>
    <xf numFmtId="0" fontId="18" fillId="5" borderId="2" xfId="0" applyFont="1" applyFill="1" applyBorder="1" applyAlignment="1">
      <alignment horizontal="center" vertical="top" wrapText="1"/>
    </xf>
    <xf numFmtId="0" fontId="18" fillId="5" borderId="5" xfId="0" applyFont="1" applyFill="1" applyBorder="1" applyAlignment="1">
      <alignment horizontal="center" vertical="center" wrapText="1"/>
    </xf>
    <xf numFmtId="0" fontId="18" fillId="5" borderId="2" xfId="0" applyFont="1" applyFill="1" applyBorder="1" applyAlignment="1">
      <alignment horizontal="center" vertical="center" wrapText="1"/>
    </xf>
    <xf numFmtId="0" fontId="17" fillId="0" borderId="5" xfId="0" applyFont="1" applyBorder="1" applyAlignment="1">
      <alignment horizontal="center" vertical="top" wrapText="1"/>
    </xf>
    <xf numFmtId="0" fontId="18" fillId="0" borderId="9" xfId="0" applyFont="1" applyBorder="1" applyAlignment="1">
      <alignment horizontal="left" vertical="top" wrapText="1"/>
    </xf>
    <xf numFmtId="0" fontId="17" fillId="4" borderId="37" xfId="0" applyFont="1" applyFill="1" applyBorder="1" applyAlignment="1">
      <alignment horizontal="center" vertical="top" wrapText="1"/>
    </xf>
    <xf numFmtId="0" fontId="21" fillId="0" borderId="4" xfId="0" applyFont="1" applyBorder="1" applyAlignment="1">
      <alignment horizontal="center" vertical="top" wrapText="1"/>
    </xf>
    <xf numFmtId="0" fontId="21" fillId="0" borderId="5" xfId="0" applyFont="1" applyBorder="1" applyAlignment="1">
      <alignment horizontal="center" vertical="top" wrapText="1"/>
    </xf>
    <xf numFmtId="0" fontId="21" fillId="0" borderId="2" xfId="0" applyFont="1" applyBorder="1" applyAlignment="1">
      <alignment horizontal="center" vertical="top" wrapText="1"/>
    </xf>
    <xf numFmtId="0" fontId="17" fillId="8" borderId="4" xfId="0" applyFont="1" applyFill="1" applyBorder="1" applyAlignment="1">
      <alignment horizontal="center" vertical="top" wrapText="1"/>
    </xf>
    <xf numFmtId="0" fontId="17" fillId="8" borderId="5" xfId="0" applyFont="1" applyFill="1" applyBorder="1" applyAlignment="1">
      <alignment horizontal="center" vertical="top" wrapText="1"/>
    </xf>
    <xf numFmtId="0" fontId="17" fillId="8" borderId="2" xfId="0" applyFont="1" applyFill="1" applyBorder="1" applyAlignment="1">
      <alignment horizontal="center" vertical="top" wrapText="1"/>
    </xf>
    <xf numFmtId="0" fontId="46" fillId="5" borderId="12" xfId="0" applyFont="1" applyFill="1" applyBorder="1" applyAlignment="1">
      <alignment horizontal="center" vertical="top" wrapText="1"/>
    </xf>
    <xf numFmtId="0" fontId="46" fillId="5" borderId="6" xfId="0" applyFont="1" applyFill="1" applyBorder="1" applyAlignment="1">
      <alignment horizontal="center" vertical="top" wrapText="1"/>
    </xf>
    <xf numFmtId="0" fontId="46" fillId="5" borderId="44" xfId="0" applyFont="1" applyFill="1" applyBorder="1" applyAlignment="1">
      <alignment horizontal="center" vertical="top" wrapText="1"/>
    </xf>
    <xf numFmtId="0" fontId="79" fillId="5" borderId="4" xfId="0" applyFont="1" applyFill="1" applyBorder="1" applyAlignment="1">
      <alignment horizontal="center" vertical="top" wrapText="1"/>
    </xf>
    <xf numFmtId="0" fontId="79" fillId="5" borderId="5" xfId="0" applyFont="1" applyFill="1" applyBorder="1" applyAlignment="1">
      <alignment horizontal="center" vertical="top" wrapText="1"/>
    </xf>
    <xf numFmtId="0" fontId="79" fillId="5" borderId="2" xfId="0" applyFont="1" applyFill="1" applyBorder="1" applyAlignment="1">
      <alignment horizontal="center" vertical="top" wrapText="1"/>
    </xf>
    <xf numFmtId="0" fontId="79" fillId="5" borderId="46" xfId="0" applyFont="1" applyFill="1" applyBorder="1" applyAlignment="1">
      <alignment horizontal="center" vertical="top" wrapText="1"/>
    </xf>
    <xf numFmtId="0" fontId="78" fillId="0" borderId="0" xfId="0" applyFont="1" applyAlignment="1">
      <alignment horizontal="center"/>
    </xf>
    <xf numFmtId="1" fontId="2" fillId="35" borderId="68" xfId="2" applyNumberFormat="1" applyFont="1" applyFill="1" applyBorder="1"/>
    <xf numFmtId="0" fontId="2" fillId="35" borderId="7" xfId="2" applyFont="1" applyFill="1" applyBorder="1"/>
    <xf numFmtId="0" fontId="65" fillId="35" borderId="57" xfId="2" applyFont="1" applyFill="1" applyBorder="1" applyAlignment="1">
      <alignment horizontal="right" wrapText="1"/>
    </xf>
    <xf numFmtId="0" fontId="65" fillId="35" borderId="57" xfId="2" applyFont="1" applyFill="1" applyBorder="1" applyAlignment="1">
      <alignment horizontal="right"/>
    </xf>
    <xf numFmtId="0" fontId="16" fillId="35" borderId="6" xfId="2" applyFill="1" applyBorder="1"/>
    <xf numFmtId="0" fontId="65" fillId="35" borderId="57" xfId="2" applyFont="1" applyFill="1" applyBorder="1"/>
    <xf numFmtId="0" fontId="16" fillId="35" borderId="57" xfId="2" applyFill="1" applyBorder="1"/>
    <xf numFmtId="0" fontId="16" fillId="35" borderId="73" xfId="2" applyFill="1" applyBorder="1"/>
    <xf numFmtId="0" fontId="1" fillId="0" borderId="3" xfId="2" applyFont="1" applyBorder="1"/>
    <xf numFmtId="0" fontId="16" fillId="0" borderId="72" xfId="2" applyBorder="1"/>
    <xf numFmtId="0" fontId="65" fillId="0" borderId="72" xfId="2" applyFont="1" applyBorder="1" applyAlignment="1">
      <alignment horizontal="left" vertical="top"/>
    </xf>
    <xf numFmtId="0" fontId="4" fillId="0" borderId="48" xfId="2" applyFont="1" applyBorder="1"/>
    <xf numFmtId="0" fontId="3" fillId="0" borderId="0" xfId="2" applyFont="1" applyBorder="1"/>
  </cellXfs>
  <cellStyles count="9">
    <cellStyle name="Comma" xfId="8" builtinId="3"/>
    <cellStyle name="Comma 2" xfId="4" xr:uid="{6549FCF7-137C-45CD-81DA-966E2EF03B80}"/>
    <cellStyle name="Hyperlink" xfId="1" builtinId="8"/>
    <cellStyle name="Hyperlink 2" xfId="3" xr:uid="{2A48E9C1-BEF0-43C3-B8A9-68ACAAD4FCED}"/>
    <cellStyle name="Hyperlink 3" xfId="7" xr:uid="{A240BA5B-DE29-4292-80BC-94EE238650F9}"/>
    <cellStyle name="Normal" xfId="0" builtinId="0"/>
    <cellStyle name="Normal 2" xfId="2" xr:uid="{42225EB4-77AF-48DF-999A-D6F52187848B}"/>
    <cellStyle name="Normal 3" xfId="5" xr:uid="{9B584AE9-92F2-4925-9658-B3A39C9C5DF0}"/>
    <cellStyle name="Normal 3 2" xfId="6" xr:uid="{F7ECFA11-E301-403E-AC54-2A05DA619FDC}"/>
  </cellStyles>
  <dxfs count="0"/>
  <tableStyles count="0" defaultTableStyle="TableStyleMedium2" defaultPivotStyle="PivotStyleLight16"/>
  <colors>
    <mruColors>
      <color rgb="FFF2F2F2"/>
      <color rgb="FFC0C0C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10/relationships/person" Target="persons/person.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iagrams/colors1.xml><?xml version="1.0" encoding="utf-8"?>
<dgm:colorsDef xmlns:dgm="http://schemas.openxmlformats.org/drawingml/2006/diagram" xmlns:a="http://schemas.openxmlformats.org/drawingml/2006/main" uniqueId="urn:microsoft.com/office/officeart/2005/8/colors/accent2_5">
  <dgm:title val=""/>
  <dgm:desc val=""/>
  <dgm:catLst>
    <dgm:cat type="accent2" pri="11500"/>
  </dgm:catLst>
  <dgm:styleLbl name="node0">
    <dgm:fillClrLst meth="cycle">
      <a:schemeClr val="accent2">
        <a:alpha val="80000"/>
      </a:schemeClr>
    </dgm:fillClrLst>
    <dgm:linClrLst meth="repeat">
      <a:schemeClr val="lt1"/>
    </dgm:linClrLst>
    <dgm:effectClrLst/>
    <dgm:txLinClrLst/>
    <dgm:txFillClrLst/>
    <dgm:txEffectClrLst/>
  </dgm:styleLbl>
  <dgm:styleLbl name="node1">
    <dgm:fillClrLst>
      <a:schemeClr val="accent2">
        <a:alpha val="90000"/>
      </a:schemeClr>
      <a:schemeClr val="accent2">
        <a:alpha val="50000"/>
      </a:schemeClr>
    </dgm:fillClrLst>
    <dgm:linClrLst meth="repeat">
      <a:schemeClr val="lt1"/>
    </dgm:linClrLst>
    <dgm:effectClrLst/>
    <dgm:txLinClrLst/>
    <dgm:txFillClrLst/>
    <dgm:txEffectClrLst/>
  </dgm:styleLbl>
  <dgm:styleLbl name="alignNode1">
    <dgm:fillClrLst>
      <a:schemeClr val="accent2">
        <a:alpha val="90000"/>
      </a:schemeClr>
      <a:schemeClr val="accent2">
        <a:alpha val="50000"/>
      </a:schemeClr>
    </dgm:fillClrLst>
    <dgm:linClrLst>
      <a:schemeClr val="accent2">
        <a:alpha val="90000"/>
      </a:schemeClr>
      <a:schemeClr val="accent2">
        <a:alpha val="50000"/>
      </a:schemeClr>
    </dgm:linClrLst>
    <dgm:effectClrLst/>
    <dgm:txLinClrLst/>
    <dgm:txFillClrLst/>
    <dgm:txEffectClrLst/>
  </dgm:styleLbl>
  <dgm:styleLbl name="lnNode1">
    <dgm:fillClrLst>
      <a:schemeClr val="accent2">
        <a:shade val="90000"/>
      </a:schemeClr>
      <a:schemeClr val="accent2">
        <a:alpha val="50000"/>
        <a:tint val="50000"/>
      </a:schemeClr>
    </dgm:fillClrLst>
    <dgm:linClrLst meth="repeat">
      <a:schemeClr val="lt1"/>
    </dgm:linClrLst>
    <dgm:effectClrLst/>
    <dgm:txLinClrLst/>
    <dgm:txFillClrLst/>
    <dgm:txEffectClrLst/>
  </dgm:styleLbl>
  <dgm:styleLbl name="vennNode1">
    <dgm:fillClrLst>
      <a:schemeClr val="accent2">
        <a:shade val="80000"/>
        <a:alpha val="50000"/>
      </a:schemeClr>
      <a:schemeClr val="accent2">
        <a:alpha val="20000"/>
      </a:schemeClr>
    </dgm:fillClrLst>
    <dgm:linClrLst meth="repeat">
      <a:schemeClr val="lt1"/>
    </dgm:linClrLst>
    <dgm:effectClrLst/>
    <dgm:txLinClrLst/>
    <dgm:txFillClrLst/>
    <dgm:txEffectClrLst/>
  </dgm:styleLbl>
  <dgm:styleLbl name="node2">
    <dgm:fillClrLst>
      <a:schemeClr val="accent2">
        <a:alpha val="70000"/>
      </a:schemeClr>
    </dgm:fillClrLst>
    <dgm:linClrLst meth="repeat">
      <a:schemeClr val="lt1"/>
    </dgm:linClrLst>
    <dgm:effectClrLst/>
    <dgm:txLinClrLst/>
    <dgm:txFillClrLst/>
    <dgm:txEffectClrLst/>
  </dgm:styleLbl>
  <dgm:styleLbl name="node3">
    <dgm:fillClrLst>
      <a:schemeClr val="accent2">
        <a:alpha val="50000"/>
      </a:schemeClr>
    </dgm:fillClrLst>
    <dgm:linClrLst meth="repeat">
      <a:schemeClr val="lt1"/>
    </dgm:linClrLst>
    <dgm:effectClrLst/>
    <dgm:txLinClrLst/>
    <dgm:txFillClrLst/>
    <dgm:txEffectClrLst/>
  </dgm:styleLbl>
  <dgm:styleLbl name="node4">
    <dgm:fillClrLst>
      <a:schemeClr val="accent2">
        <a:alpha val="30000"/>
      </a:schemeClr>
    </dgm:fillClrLst>
    <dgm:linClrLst meth="repeat">
      <a:schemeClr val="lt1"/>
    </dgm:linClrLst>
    <dgm:effectClrLst/>
    <dgm:txLinClrLst/>
    <dgm:txFillClrLst/>
    <dgm:txEffectClrLst/>
  </dgm:styleLbl>
  <dgm:styleLbl name="fgImgPlace1">
    <dgm:fillClrLst>
      <a:schemeClr val="accent2">
        <a:tint val="50000"/>
        <a:alpha val="90000"/>
      </a:schemeClr>
      <a:schemeClr val="accent2">
        <a:tint val="20000"/>
        <a:alpha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f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b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sibTrans1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meth="repeat">
      <a:schemeClr val="tx1"/>
    </dgm:txFillClrLst>
    <dgm:txEffectClrLst/>
  </dgm:styleLbl>
  <dgm:styleLbl name="callout">
    <dgm:fillClrLst meth="repeat">
      <a:schemeClr val="accent2"/>
    </dgm:fillClrLst>
    <dgm:linClrLst meth="repeat">
      <a:schemeClr val="accent2"/>
    </dgm:linClrLst>
    <dgm:effectClrLst/>
    <dgm:txLinClrLst/>
    <dgm:txFillClrLst meth="repeat">
      <a:schemeClr val="tx1"/>
    </dgm:txFillClrLst>
    <dgm:txEffectClrLst/>
  </dgm:styleLbl>
  <dgm:styleLbl name="asst0">
    <dgm:fillClrLst meth="repeat">
      <a:schemeClr val="accent2">
        <a:alpha val="90000"/>
      </a:schemeClr>
    </dgm:fillClrLst>
    <dgm:linClrLst meth="repeat">
      <a:schemeClr val="lt1"/>
    </dgm:linClrLst>
    <dgm:effectClrLst/>
    <dgm:txLinClrLst/>
    <dgm:txFillClrLst/>
    <dgm:txEffectClrLst/>
  </dgm:styleLbl>
  <dgm:styleLbl name="asst1">
    <dgm:fillClrLst meth="repeat">
      <a:schemeClr val="accent2">
        <a:alpha val="90000"/>
      </a:schemeClr>
    </dgm:fillClrLst>
    <dgm:linClrLst meth="repeat">
      <a:schemeClr val="lt1"/>
    </dgm:linClrLst>
    <dgm:effectClrLst/>
    <dgm:txLinClrLst/>
    <dgm:txFillClrLst/>
    <dgm:txEffectClrLst/>
  </dgm:styleLbl>
  <dgm:styleLbl name="asst2">
    <dgm:fillClrLst>
      <a:schemeClr val="accent2">
        <a:alpha val="90000"/>
      </a:schemeClr>
    </dgm:fillClrLst>
    <dgm:linClrLst meth="repeat">
      <a:schemeClr val="lt1"/>
    </dgm:linClrLst>
    <dgm:effectClrLst/>
    <dgm:txLinClrLst/>
    <dgm:txFillClrLst/>
    <dgm:txEffectClrLst/>
  </dgm:styleLbl>
  <dgm:styleLbl name="asst3">
    <dgm:fillClrLst>
      <a:schemeClr val="accent2">
        <a:alpha val="70000"/>
      </a:schemeClr>
    </dgm:fillClrLst>
    <dgm:linClrLst meth="repeat">
      <a:schemeClr val="lt1"/>
    </dgm:linClrLst>
    <dgm:effectClrLst/>
    <dgm:txLinClrLst/>
    <dgm:txFillClrLst/>
    <dgm:txEffectClrLst/>
  </dgm:styleLbl>
  <dgm:styleLbl name="asst4">
    <dgm:fillClrLst>
      <a:schemeClr val="accent2">
        <a:alpha val="50000"/>
      </a:schemeClr>
    </dgm:fillClrLst>
    <dgm:linClrLst meth="repeat">
      <a:schemeClr val="lt1"/>
    </dgm:linClrLst>
    <dgm:effectClrLst/>
    <dgm:txLinClrLst/>
    <dgm:txFillClrLst/>
    <dgm:txEffectClrLst/>
  </dgm:styleLbl>
  <dgm:styleLbl name="parChTrans2D1">
    <dgm:fillClrLst meth="repeat">
      <a:schemeClr val="accent2">
        <a:shade val="80000"/>
      </a:schemeClr>
    </dgm:fillClrLst>
    <dgm:linClrLst meth="repeat">
      <a:schemeClr val="accent2">
        <a:shade val="80000"/>
      </a:schemeClr>
    </dgm:linClrLst>
    <dgm:effectClrLst/>
    <dgm:txLinClrLst/>
    <dgm:txFillClrLst/>
    <dgm:txEffectClrLst/>
  </dgm:styleLbl>
  <dgm:styleLbl name="parChTrans2D2">
    <dgm:fillClrLst meth="repeat">
      <a:schemeClr val="accent2">
        <a:tint val="90000"/>
      </a:schemeClr>
    </dgm:fillClrLst>
    <dgm:linClrLst meth="repeat">
      <a:schemeClr val="accent2">
        <a:tint val="90000"/>
      </a:schemeClr>
    </dgm:linClrLst>
    <dgm:effectClrLst/>
    <dgm:txLinClrLst/>
    <dgm:txFillClrLst/>
    <dgm:txEffectClrLst/>
  </dgm:styleLbl>
  <dgm:styleLbl name="parChTrans2D3">
    <dgm:fillClrLst meth="repeat">
      <a:schemeClr val="accent2">
        <a:tint val="70000"/>
      </a:schemeClr>
    </dgm:fillClrLst>
    <dgm:linClrLst meth="repeat">
      <a:schemeClr val="accent2">
        <a:tint val="70000"/>
      </a:schemeClr>
    </dgm:linClrLst>
    <dgm:effectClrLst/>
    <dgm:txLinClrLst/>
    <dgm:txFillClrLst/>
    <dgm:txEffectClrLst/>
  </dgm:styleLbl>
  <dgm:styleLbl name="parChTrans2D4">
    <dgm:fillClrLst meth="repeat">
      <a:schemeClr val="accent2">
        <a:tint val="50000"/>
      </a:schemeClr>
    </dgm:fillClrLst>
    <dgm:linClrLst meth="repeat">
      <a:schemeClr val="accent2">
        <a:tint val="50000"/>
      </a:schemeClr>
    </dgm:linClrLst>
    <dgm:effectClrLst/>
    <dgm:txLinClrLst/>
    <dgm:txFillClrLst meth="repeat">
      <a:schemeClr val="dk1"/>
    </dgm:txFillClrLst>
    <dgm:txEffectClrLst/>
  </dgm:styleLbl>
  <dgm:styleLbl name="parChTrans1D1">
    <dgm:fillClrLst meth="repeat">
      <a:schemeClr val="accent2">
        <a:shade val="80000"/>
      </a:schemeClr>
    </dgm:fillClrLst>
    <dgm:linClrLst meth="repeat">
      <a:schemeClr val="accent2">
        <a:shade val="80000"/>
      </a:schemeClr>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2">
        <a:tint val="90000"/>
      </a:schemeClr>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2">
        <a:tint val="70000"/>
      </a:schemeClr>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2">
        <a:tint val="5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trAlignAcc1">
    <dgm:fillClrLst meth="repeat">
      <a:schemeClr val="lt1">
        <a:alpha val="4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b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FgAcc1">
    <dgm:fillClrLst meth="repeat">
      <a:schemeClr val="lt1"/>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2"/>
    </dgm:linClrLst>
    <dgm:effectClrLst/>
    <dgm:txLinClrLst/>
    <dgm:txFillClrLst meth="repeat">
      <a:schemeClr val="dk1"/>
    </dgm:txFillClrLst>
    <dgm:txEffectClrLst/>
  </dgm:styleLbl>
  <dgm:styleLbl name="solidBgAcc1">
    <dgm:fillClrLst meth="repeat">
      <a:schemeClr val="lt1"/>
    </dgm:fillClrLst>
    <dgm:linClrLst meth="repeat">
      <a:schemeClr val="accent2"/>
    </dgm:linClrLst>
    <dgm:effectClrLst/>
    <dgm:txLinClrLst/>
    <dgm:txFillClrLst meth="repeat">
      <a:schemeClr val="dk1"/>
    </dgm:txFillClrLst>
    <dgm:txEffectClrLst/>
  </dgm:styleLbl>
  <dgm:styleLbl name="fgAccFollowNode1">
    <dgm:fillClrLst>
      <a:schemeClr val="accent2">
        <a:alpha val="90000"/>
        <a:tint val="40000"/>
      </a:schemeClr>
      <a:schemeClr val="accent2">
        <a:alpha val="5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alignAccFollowNode1">
    <dgm:fillClrLst meth="repeat">
      <a:schemeClr val="accent2">
        <a:alpha val="9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bgAccFollowNode1">
    <dgm:fillClrLst meth="repeat">
      <a:schemeClr val="accent2">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2">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2">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2">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2">
        <a:tint val="50000"/>
      </a:schemeClr>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B5D86DB-3EC9-450D-8819-22F0FF452124}" type="doc">
      <dgm:prSet loTypeId="urn:microsoft.com/office/officeart/2005/8/layout/vList5" loCatId="list" qsTypeId="urn:microsoft.com/office/officeart/2005/8/quickstyle/simple1" qsCatId="simple" csTypeId="urn:microsoft.com/office/officeart/2005/8/colors/accent2_5" csCatId="accent2" phldr="1"/>
      <dgm:spPr/>
      <dgm:t>
        <a:bodyPr/>
        <a:lstStyle/>
        <a:p>
          <a:endParaRPr lang="en-GB"/>
        </a:p>
      </dgm:t>
    </dgm:pt>
    <dgm:pt modelId="{569F17DA-CA8C-4FD7-8B2F-1ED58E63FFA2}">
      <dgm:prSet phldrT="[Text]" custT="1"/>
      <dgm:spPr>
        <a:solidFill>
          <a:schemeClr val="bg1">
            <a:lumMod val="65000"/>
            <a:alpha val="9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IMPACT: </a:t>
          </a:r>
        </a:p>
        <a:p>
          <a:r>
            <a:rPr lang="en-GB" sz="1200" dirty="0">
              <a:solidFill>
                <a:sysClr val="windowText" lastClr="000000"/>
              </a:solidFill>
              <a:latin typeface="Arial" panose="020B0604020202020204" pitchFamily="34" charset="0"/>
              <a:cs typeface="Arial" panose="020B0604020202020204" pitchFamily="34" charset="0"/>
            </a:rPr>
            <a:t>Improved well being and rural health</a:t>
          </a:r>
        </a:p>
      </dgm:t>
    </dgm:pt>
    <dgm:pt modelId="{23AB2EF9-1F22-4609-94B7-592CF7630B4C}" type="parTrans" cxnId="{9A666512-AD0F-4E22-9725-8EF937A7B73E}">
      <dgm:prSet/>
      <dgm:spPr/>
      <dgm:t>
        <a:bodyPr/>
        <a:lstStyle/>
        <a:p>
          <a:endParaRPr lang="en-GB"/>
        </a:p>
      </dgm:t>
    </dgm:pt>
    <dgm:pt modelId="{62D8478E-35EB-4A79-9310-E0B6B09BF78C}" type="sibTrans" cxnId="{9A666512-AD0F-4E22-9725-8EF937A7B73E}">
      <dgm:prSet/>
      <dgm:spPr/>
      <dgm:t>
        <a:bodyPr/>
        <a:lstStyle/>
        <a:p>
          <a:endParaRPr lang="en-GB"/>
        </a:p>
      </dgm:t>
    </dgm:pt>
    <dgm:pt modelId="{97186621-4032-4446-A253-84CB2C053BD1}">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Under 5 mortality rate</a:t>
          </a:r>
        </a:p>
      </dgm:t>
    </dgm:pt>
    <dgm:pt modelId="{F8494ED9-6D19-4D88-9A9B-4288DDFB07EB}" type="parTrans" cxnId="{AE94293F-E4A7-49E2-BB42-3543276A5BAF}">
      <dgm:prSet/>
      <dgm:spPr/>
      <dgm:t>
        <a:bodyPr/>
        <a:lstStyle/>
        <a:p>
          <a:endParaRPr lang="en-GB"/>
        </a:p>
      </dgm:t>
    </dgm:pt>
    <dgm:pt modelId="{10CCF0D6-307E-4139-A79A-CC38D69BE790}" type="sibTrans" cxnId="{AE94293F-E4A7-49E2-BB42-3543276A5BAF}">
      <dgm:prSet/>
      <dgm:spPr/>
      <dgm:t>
        <a:bodyPr/>
        <a:lstStyle/>
        <a:p>
          <a:endParaRPr lang="en-GB"/>
        </a:p>
      </dgm:t>
    </dgm:pt>
    <dgm:pt modelId="{B3B73794-E2CD-43CF-AFDB-3957E5FB4344}">
      <dgm:prSet phldrT="[Text]" custT="1"/>
      <dgm:spPr>
        <a:solidFill>
          <a:schemeClr val="bg1">
            <a:lumMod val="65000"/>
            <a:alpha val="7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OUTCOME: </a:t>
          </a:r>
        </a:p>
        <a:p>
          <a:r>
            <a:rPr lang="en-GB" sz="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gm:t>
    </dgm:pt>
    <dgm:pt modelId="{5D7F968D-7275-483C-AFAE-FE30656093CF}" type="parTrans" cxnId="{AAFD4C1D-0689-4CF6-8979-5B16D4ADA79A}">
      <dgm:prSet/>
      <dgm:spPr/>
      <dgm:t>
        <a:bodyPr/>
        <a:lstStyle/>
        <a:p>
          <a:endParaRPr lang="en-GB"/>
        </a:p>
      </dgm:t>
    </dgm:pt>
    <dgm:pt modelId="{9D05F524-3E41-4C73-850D-859784CCF7FA}" type="sibTrans" cxnId="{AAFD4C1D-0689-4CF6-8979-5B16D4ADA79A}">
      <dgm:prSet/>
      <dgm:spPr/>
      <dgm:t>
        <a:bodyPr/>
        <a:lstStyle/>
        <a:p>
          <a:endParaRPr lang="en-GB"/>
        </a:p>
      </dgm:t>
    </dgm:pt>
    <dgm:pt modelId="{90036ACC-866B-40B7-8578-CEB084CCABD4}">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provided with clean water</a:t>
          </a:r>
        </a:p>
      </dgm:t>
    </dgm:pt>
    <dgm:pt modelId="{C7E8FD42-DFFE-4719-B89E-3201EDEBACFD}" type="parTrans" cxnId="{D35DA7EB-B537-4B16-9624-E3CBA7A2CDB4}">
      <dgm:prSet/>
      <dgm:spPr/>
      <dgm:t>
        <a:bodyPr/>
        <a:lstStyle/>
        <a:p>
          <a:endParaRPr lang="en-GB"/>
        </a:p>
      </dgm:t>
    </dgm:pt>
    <dgm:pt modelId="{33C04AEC-A86A-4EC0-BA84-EF63C82FA441}" type="sibTrans" cxnId="{D35DA7EB-B537-4B16-9624-E3CBA7A2CDB4}">
      <dgm:prSet/>
      <dgm:spPr/>
      <dgm:t>
        <a:bodyPr/>
        <a:lstStyle/>
        <a:p>
          <a:endParaRPr lang="en-GB"/>
        </a:p>
      </dgm:t>
    </dgm:pt>
    <dgm:pt modelId="{15DED5DA-DE0A-466D-B7C4-32765EC2745F}">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with access to adequate sanitation</a:t>
          </a:r>
        </a:p>
      </dgm:t>
    </dgm:pt>
    <dgm:pt modelId="{0B1DD4BB-E994-4F06-8581-5E6470486AD4}" type="parTrans" cxnId="{4EA192BB-5EE5-4899-92B6-71BA3FD523AB}">
      <dgm:prSet/>
      <dgm:spPr/>
      <dgm:t>
        <a:bodyPr/>
        <a:lstStyle/>
        <a:p>
          <a:endParaRPr lang="en-GB"/>
        </a:p>
      </dgm:t>
    </dgm:pt>
    <dgm:pt modelId="{5A275F1F-B7B0-4249-9360-893E4489B799}" type="sibTrans" cxnId="{4EA192BB-5EE5-4899-92B6-71BA3FD523AB}">
      <dgm:prSet/>
      <dgm:spPr/>
      <dgm:t>
        <a:bodyPr/>
        <a:lstStyle/>
        <a:p>
          <a:endParaRPr lang="en-GB"/>
        </a:p>
      </dgm:t>
    </dgm:pt>
    <dgm:pt modelId="{B004615C-1E14-4E29-A164-141A7D98330B}">
      <dgm:prSet phldrT="[Text]" custT="1"/>
      <dgm:spPr>
        <a:solidFill>
          <a:schemeClr val="bg1">
            <a:lumMod val="65000"/>
            <a:alpha val="5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OUTPUT: </a:t>
          </a:r>
        </a:p>
        <a:p>
          <a:r>
            <a:rPr lang="en-GB" sz="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gm:t>
    </dgm:pt>
    <dgm:pt modelId="{72BFCA7C-AE78-4671-86D9-B5E7EF712E50}" type="parTrans" cxnId="{F3D3BDAD-54E9-42B0-AB2A-AD786580F259}">
      <dgm:prSet/>
      <dgm:spPr/>
      <dgm:t>
        <a:bodyPr/>
        <a:lstStyle/>
        <a:p>
          <a:endParaRPr lang="en-GB"/>
        </a:p>
      </dgm:t>
    </dgm:pt>
    <dgm:pt modelId="{DFF0AF1B-EF2F-4F99-8167-D2B534F990FE}" type="sibTrans" cxnId="{F3D3BDAD-54E9-42B0-AB2A-AD786580F259}">
      <dgm:prSet/>
      <dgm:spPr/>
      <dgm:t>
        <a:bodyPr/>
        <a:lstStyle/>
        <a:p>
          <a:endParaRPr lang="en-GB"/>
        </a:p>
      </dgm:t>
    </dgm:pt>
    <dgm:pt modelId="{31D6B1EE-E741-4E8B-B1A0-3C0D42C682B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water points constructed</a:t>
          </a:r>
        </a:p>
      </dgm:t>
    </dgm:pt>
    <dgm:pt modelId="{49FD7EE6-DB05-471A-8635-4E0EE0AADAA7}" type="parTrans" cxnId="{C1ADAEF0-E133-46BB-8132-E95F413DB377}">
      <dgm:prSet/>
      <dgm:spPr/>
      <dgm:t>
        <a:bodyPr/>
        <a:lstStyle/>
        <a:p>
          <a:endParaRPr lang="en-GB"/>
        </a:p>
      </dgm:t>
    </dgm:pt>
    <dgm:pt modelId="{3270322F-3CA4-4271-96AD-507D5D773374}" type="sibTrans" cxnId="{C1ADAEF0-E133-46BB-8132-E95F413DB377}">
      <dgm:prSet/>
      <dgm:spPr/>
      <dgm:t>
        <a:bodyPr/>
        <a:lstStyle/>
        <a:p>
          <a:endParaRPr lang="en-GB"/>
        </a:p>
      </dgm:t>
    </dgm:pt>
    <dgm:pt modelId="{E42C2306-1C52-4071-9E6D-4BE0287C8EE7}">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small piped systems functioning</a:t>
          </a:r>
        </a:p>
      </dgm:t>
    </dgm:pt>
    <dgm:pt modelId="{A5586831-096E-4FBF-8FD8-1DBE5C9024C7}" type="parTrans" cxnId="{0A99EFDC-77B3-4520-89CC-03C9DF35A269}">
      <dgm:prSet/>
      <dgm:spPr/>
      <dgm:t>
        <a:bodyPr/>
        <a:lstStyle/>
        <a:p>
          <a:endParaRPr lang="en-GB"/>
        </a:p>
      </dgm:t>
    </dgm:pt>
    <dgm:pt modelId="{0E31411D-549B-4CA4-9CA2-3DC57FEC69A7}" type="sibTrans" cxnId="{0A99EFDC-77B3-4520-89CC-03C9DF35A269}">
      <dgm:prSet/>
      <dgm:spPr/>
      <dgm:t>
        <a:bodyPr/>
        <a:lstStyle/>
        <a:p>
          <a:endParaRPr lang="en-GB"/>
        </a:p>
      </dgm:t>
    </dgm:pt>
    <dgm:pt modelId="{8168DCC1-4E5D-4B86-B998-8686C159D55E}">
      <dgm:prSet phldrT="[Text]" custT="1"/>
      <dgm:spPr>
        <a:solidFill>
          <a:schemeClr val="bg1">
            <a:lumMod val="85000"/>
            <a:alpha val="90000"/>
          </a:schemeClr>
        </a:solidFill>
      </dgm:spPr>
      <dgm:t>
        <a:bodyPr/>
        <a:lstStyle/>
        <a:p>
          <a:r>
            <a:rPr lang="en-GB" sz="1000" b="0" dirty="0">
              <a:latin typeface="Arial" panose="020B0604020202020204" pitchFamily="34" charset="0"/>
              <a:cs typeface="Arial" panose="020B0604020202020204" pitchFamily="34" charset="0"/>
            </a:rPr>
            <a:t>% of rural population with access to improved water supply within 500m. </a:t>
          </a:r>
        </a:p>
      </dgm:t>
    </dgm:pt>
    <dgm:pt modelId="{37F8CD10-D3B2-421D-99AC-80EC05004B12}" type="parTrans" cxnId="{AC9CB0E4-7FFA-4231-B4E5-8D67CF2D1FE1}">
      <dgm:prSet/>
      <dgm:spPr/>
      <dgm:t>
        <a:bodyPr/>
        <a:lstStyle/>
        <a:p>
          <a:endParaRPr lang="en-GB"/>
        </a:p>
      </dgm:t>
    </dgm:pt>
    <dgm:pt modelId="{FABAFA95-D0CB-4154-B1AC-56427CA6CABC}" type="sibTrans" cxnId="{AC9CB0E4-7FFA-4231-B4E5-8D67CF2D1FE1}">
      <dgm:prSet/>
      <dgm:spPr/>
      <dgm:t>
        <a:bodyPr/>
        <a:lstStyle/>
        <a:p>
          <a:endParaRPr lang="en-GB"/>
        </a:p>
      </dgm:t>
    </dgm:pt>
    <dgm:pt modelId="{835EF782-1062-48C0-8D1E-56E2769B91B5}">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Quality of water used per capita per day</a:t>
          </a:r>
        </a:p>
      </dgm:t>
    </dgm:pt>
    <dgm:pt modelId="{5B0D0A6A-4957-4792-85FC-8AC16C325541}" type="parTrans" cxnId="{0DF79258-67FC-4DCE-9E6D-802E20CB3AA0}">
      <dgm:prSet/>
      <dgm:spPr/>
      <dgm:t>
        <a:bodyPr/>
        <a:lstStyle/>
        <a:p>
          <a:endParaRPr lang="en-GB"/>
        </a:p>
      </dgm:t>
    </dgm:pt>
    <dgm:pt modelId="{10D74D03-4846-485B-8826-B4751E3D141D}" type="sibTrans" cxnId="{0DF79258-67FC-4DCE-9E6D-802E20CB3AA0}">
      <dgm:prSet/>
      <dgm:spPr/>
      <dgm:t>
        <a:bodyPr/>
        <a:lstStyle/>
        <a:p>
          <a:endParaRPr lang="en-GB"/>
        </a:p>
      </dgm:t>
    </dgm:pt>
    <dgm:pt modelId="{D6C4C4FB-9328-45F0-B0BA-3ACEB1B90A7D}">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 of rural population with access to adequate sanitation</a:t>
          </a:r>
        </a:p>
      </dgm:t>
    </dgm:pt>
    <dgm:pt modelId="{734AA377-3C90-4D8E-82A9-9705CE69084C}" type="parTrans" cxnId="{39379546-AD74-4B87-9AD7-F0259D4A3059}">
      <dgm:prSet/>
      <dgm:spPr/>
      <dgm:t>
        <a:bodyPr/>
        <a:lstStyle/>
        <a:p>
          <a:endParaRPr lang="en-GB"/>
        </a:p>
      </dgm:t>
    </dgm:pt>
    <dgm:pt modelId="{1C803A0C-6BE8-417C-96A2-791CB7A2C4B5}" type="sibTrans" cxnId="{39379546-AD74-4B87-9AD7-F0259D4A3059}">
      <dgm:prSet/>
      <dgm:spPr/>
      <dgm:t>
        <a:bodyPr/>
        <a:lstStyle/>
        <a:p>
          <a:endParaRPr lang="en-GB"/>
        </a:p>
      </dgm:t>
    </dgm:pt>
    <dgm:pt modelId="{5B1247E6-C87F-4B2B-86FA-D72FC790F46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improved latrines constructed</a:t>
          </a:r>
        </a:p>
      </dgm:t>
    </dgm:pt>
    <dgm:pt modelId="{43595410-C02E-48AE-9597-3E89EB6848BF}" type="parTrans" cxnId="{F3BFC431-5D5F-4570-A0C8-58050B4A917D}">
      <dgm:prSet/>
      <dgm:spPr/>
      <dgm:t>
        <a:bodyPr/>
        <a:lstStyle/>
        <a:p>
          <a:endParaRPr lang="en-GB"/>
        </a:p>
      </dgm:t>
    </dgm:pt>
    <dgm:pt modelId="{CD6041E5-46BF-4ECB-92C1-91FE8E6E681F}" type="sibTrans" cxnId="{F3BFC431-5D5F-4570-A0C8-58050B4A917D}">
      <dgm:prSet/>
      <dgm:spPr/>
      <dgm:t>
        <a:bodyPr/>
        <a:lstStyle/>
        <a:p>
          <a:endParaRPr lang="en-GB"/>
        </a:p>
      </dgm:t>
    </dgm:pt>
    <dgm:pt modelId="{FA1ED5D2-0B6B-436E-857F-E55FC3DEA782}" type="pres">
      <dgm:prSet presAssocID="{5B5D86DB-3EC9-450D-8819-22F0FF452124}" presName="Name0" presStyleCnt="0">
        <dgm:presLayoutVars>
          <dgm:dir/>
          <dgm:animLvl val="lvl"/>
          <dgm:resizeHandles val="exact"/>
        </dgm:presLayoutVars>
      </dgm:prSet>
      <dgm:spPr/>
    </dgm:pt>
    <dgm:pt modelId="{AC9F2300-AC52-4157-B623-B9479987992A}" type="pres">
      <dgm:prSet presAssocID="{569F17DA-CA8C-4FD7-8B2F-1ED58E63FFA2}" presName="linNode" presStyleCnt="0"/>
      <dgm:spPr/>
    </dgm:pt>
    <dgm:pt modelId="{D9358AAB-2C9F-4E49-A488-52DE7BF636A0}" type="pres">
      <dgm:prSet presAssocID="{569F17DA-CA8C-4FD7-8B2F-1ED58E63FFA2}" presName="parentText" presStyleLbl="node1" presStyleIdx="0" presStyleCnt="3" custScaleX="109462" custScaleY="32413" custLinFactNeighborX="607" custLinFactNeighborY="1053">
        <dgm:presLayoutVars>
          <dgm:chMax val="1"/>
          <dgm:bulletEnabled val="1"/>
        </dgm:presLayoutVars>
      </dgm:prSet>
      <dgm:spPr/>
    </dgm:pt>
    <dgm:pt modelId="{968973AE-C1C9-4E9B-A37F-F1D3C5714ADA}" type="pres">
      <dgm:prSet presAssocID="{569F17DA-CA8C-4FD7-8B2F-1ED58E63FFA2}" presName="descendantText" presStyleLbl="alignAccFollowNode1" presStyleIdx="0" presStyleCnt="3" custScaleX="110198" custScaleY="38356" custLinFactNeighborX="-3078" custLinFactNeighborY="-2854">
        <dgm:presLayoutVars>
          <dgm:bulletEnabled val="1"/>
        </dgm:presLayoutVars>
      </dgm:prSet>
      <dgm:spPr/>
    </dgm:pt>
    <dgm:pt modelId="{B63DC15B-1D67-4E4E-A2E8-0B963BC1643E}" type="pres">
      <dgm:prSet presAssocID="{62D8478E-35EB-4A79-9310-E0B6B09BF78C}" presName="sp" presStyleCnt="0"/>
      <dgm:spPr/>
    </dgm:pt>
    <dgm:pt modelId="{918C9A57-B3C2-4853-9781-E6A2A73FF8C1}" type="pres">
      <dgm:prSet presAssocID="{B3B73794-E2CD-43CF-AFDB-3957E5FB4344}" presName="linNode" presStyleCnt="0"/>
      <dgm:spPr/>
    </dgm:pt>
    <dgm:pt modelId="{62DFBC7E-F30C-4C73-8E7F-9CE9940D62C0}" type="pres">
      <dgm:prSet presAssocID="{B3B73794-E2CD-43CF-AFDB-3957E5FB4344}" presName="parentText" presStyleLbl="node1" presStyleIdx="1" presStyleCnt="3" custScaleX="102575" custScaleY="77121" custLinFactNeighborX="-1383">
        <dgm:presLayoutVars>
          <dgm:chMax val="1"/>
          <dgm:bulletEnabled val="1"/>
        </dgm:presLayoutVars>
      </dgm:prSet>
      <dgm:spPr/>
    </dgm:pt>
    <dgm:pt modelId="{FFAFAE02-AC8A-4F02-B13E-E94DA9661EC7}" type="pres">
      <dgm:prSet presAssocID="{B3B73794-E2CD-43CF-AFDB-3957E5FB4344}" presName="descendantText" presStyleLbl="alignAccFollowNode1" presStyleIdx="1" presStyleCnt="3" custScaleY="85146">
        <dgm:presLayoutVars>
          <dgm:bulletEnabled val="1"/>
        </dgm:presLayoutVars>
      </dgm:prSet>
      <dgm:spPr/>
    </dgm:pt>
    <dgm:pt modelId="{2ABD437F-E589-4CC6-A379-5E1FAD3B697B}" type="pres">
      <dgm:prSet presAssocID="{9D05F524-3E41-4C73-850D-859784CCF7FA}" presName="sp" presStyleCnt="0"/>
      <dgm:spPr/>
    </dgm:pt>
    <dgm:pt modelId="{E851F6FE-83B6-4E1F-B557-29EF209DEC53}" type="pres">
      <dgm:prSet presAssocID="{B004615C-1E14-4E29-A164-141A7D98330B}" presName="linNode" presStyleCnt="0"/>
      <dgm:spPr/>
    </dgm:pt>
    <dgm:pt modelId="{39A80AFA-BF50-4A5D-BCCD-9387E4DEA36A}" type="pres">
      <dgm:prSet presAssocID="{B004615C-1E14-4E29-A164-141A7D98330B}" presName="parentText" presStyleLbl="node1" presStyleIdx="2" presStyleCnt="3" custScaleX="107808" custScaleY="80367">
        <dgm:presLayoutVars>
          <dgm:chMax val="1"/>
          <dgm:bulletEnabled val="1"/>
        </dgm:presLayoutVars>
      </dgm:prSet>
      <dgm:spPr/>
    </dgm:pt>
    <dgm:pt modelId="{B4EC6253-D93E-4DF2-82AC-8AAC9DDF4AD0}" type="pres">
      <dgm:prSet presAssocID="{B004615C-1E14-4E29-A164-141A7D98330B}" presName="descendantText" presStyleLbl="alignAccFollowNode1" presStyleIdx="2" presStyleCnt="3">
        <dgm:presLayoutVars>
          <dgm:bulletEnabled val="1"/>
        </dgm:presLayoutVars>
      </dgm:prSet>
      <dgm:spPr/>
    </dgm:pt>
  </dgm:ptLst>
  <dgm:cxnLst>
    <dgm:cxn modelId="{58E86F0E-FDEF-423D-B517-387EFABC95D2}" type="presOf" srcId="{B004615C-1E14-4E29-A164-141A7D98330B}" destId="{39A80AFA-BF50-4A5D-BCCD-9387E4DEA36A}" srcOrd="0" destOrd="0" presId="urn:microsoft.com/office/officeart/2005/8/layout/vList5"/>
    <dgm:cxn modelId="{D0BBA00F-A6F3-4E3B-A551-4AC5E426B6FC}" type="presOf" srcId="{D6C4C4FB-9328-45F0-B0BA-3ACEB1B90A7D}" destId="{FFAFAE02-AC8A-4F02-B13E-E94DA9661EC7}" srcOrd="0" destOrd="2" presId="urn:microsoft.com/office/officeart/2005/8/layout/vList5"/>
    <dgm:cxn modelId="{13DBC210-6BCA-4B41-BC09-1DD23AB28C0B}" type="presOf" srcId="{5B1247E6-C87F-4B2B-86FA-D72FC790F462}" destId="{B4EC6253-D93E-4DF2-82AC-8AAC9DDF4AD0}" srcOrd="0" destOrd="2" presId="urn:microsoft.com/office/officeart/2005/8/layout/vList5"/>
    <dgm:cxn modelId="{9A666512-AD0F-4E22-9725-8EF937A7B73E}" srcId="{5B5D86DB-3EC9-450D-8819-22F0FF452124}" destId="{569F17DA-CA8C-4FD7-8B2F-1ED58E63FFA2}" srcOrd="0" destOrd="0" parTransId="{23AB2EF9-1F22-4609-94B7-592CF7630B4C}" sibTransId="{62D8478E-35EB-4A79-9310-E0B6B09BF78C}"/>
    <dgm:cxn modelId="{D7AA6D13-C0F8-40CB-ACC6-1578D46BD1DC}" type="presOf" srcId="{90036ACC-866B-40B7-8578-CEB084CCABD4}" destId="{FFAFAE02-AC8A-4F02-B13E-E94DA9661EC7}" srcOrd="0" destOrd="1" presId="urn:microsoft.com/office/officeart/2005/8/layout/vList5"/>
    <dgm:cxn modelId="{AAFD4C1D-0689-4CF6-8979-5B16D4ADA79A}" srcId="{5B5D86DB-3EC9-450D-8819-22F0FF452124}" destId="{B3B73794-E2CD-43CF-AFDB-3957E5FB4344}" srcOrd="1" destOrd="0" parTransId="{5D7F968D-7275-483C-AFAE-FE30656093CF}" sibTransId="{9D05F524-3E41-4C73-850D-859784CCF7FA}"/>
    <dgm:cxn modelId="{F1578D25-14C3-4236-A46F-4670D686583A}" type="presOf" srcId="{97186621-4032-4446-A253-84CB2C053BD1}" destId="{968973AE-C1C9-4E9B-A37F-F1D3C5714ADA}" srcOrd="0" destOrd="0" presId="urn:microsoft.com/office/officeart/2005/8/layout/vList5"/>
    <dgm:cxn modelId="{F3BFC431-5D5F-4570-A0C8-58050B4A917D}" srcId="{B004615C-1E14-4E29-A164-141A7D98330B}" destId="{5B1247E6-C87F-4B2B-86FA-D72FC790F462}" srcOrd="2" destOrd="0" parTransId="{43595410-C02E-48AE-9597-3E89EB6848BF}" sibTransId="{CD6041E5-46BF-4ECB-92C1-91FE8E6E681F}"/>
    <dgm:cxn modelId="{614A623A-D932-4350-B22D-3FFD6B6CFE95}" type="presOf" srcId="{8168DCC1-4E5D-4B86-B998-8686C159D55E}" destId="{FFAFAE02-AC8A-4F02-B13E-E94DA9661EC7}" srcOrd="0" destOrd="0" presId="urn:microsoft.com/office/officeart/2005/8/layout/vList5"/>
    <dgm:cxn modelId="{AE94293F-E4A7-49E2-BB42-3543276A5BAF}" srcId="{569F17DA-CA8C-4FD7-8B2F-1ED58E63FFA2}" destId="{97186621-4032-4446-A253-84CB2C053BD1}" srcOrd="0" destOrd="0" parTransId="{F8494ED9-6D19-4D88-9A9B-4288DDFB07EB}" sibTransId="{10CCF0D6-307E-4139-A79A-CC38D69BE790}"/>
    <dgm:cxn modelId="{64AB1963-3CF7-4661-9E8D-AEE92EA67632}" type="presOf" srcId="{835EF782-1062-48C0-8D1E-56E2769B91B5}" destId="{968973AE-C1C9-4E9B-A37F-F1D3C5714ADA}" srcOrd="0" destOrd="1" presId="urn:microsoft.com/office/officeart/2005/8/layout/vList5"/>
    <dgm:cxn modelId="{6B496B63-EA38-41B8-803D-3AA7A9A57792}" type="presOf" srcId="{5B5D86DB-3EC9-450D-8819-22F0FF452124}" destId="{FA1ED5D2-0B6B-436E-857F-E55FC3DEA782}" srcOrd="0" destOrd="0" presId="urn:microsoft.com/office/officeart/2005/8/layout/vList5"/>
    <dgm:cxn modelId="{39379546-AD74-4B87-9AD7-F0259D4A3059}" srcId="{B3B73794-E2CD-43CF-AFDB-3957E5FB4344}" destId="{D6C4C4FB-9328-45F0-B0BA-3ACEB1B90A7D}" srcOrd="2" destOrd="0" parTransId="{734AA377-3C90-4D8E-82A9-9705CE69084C}" sibTransId="{1C803A0C-6BE8-417C-96A2-791CB7A2C4B5}"/>
    <dgm:cxn modelId="{0652C673-B676-42CC-A755-734552DF3E27}" type="presOf" srcId="{569F17DA-CA8C-4FD7-8B2F-1ED58E63FFA2}" destId="{D9358AAB-2C9F-4E49-A488-52DE7BF636A0}" srcOrd="0" destOrd="0" presId="urn:microsoft.com/office/officeart/2005/8/layout/vList5"/>
    <dgm:cxn modelId="{0DF79258-67FC-4DCE-9E6D-802E20CB3AA0}" srcId="{569F17DA-CA8C-4FD7-8B2F-1ED58E63FFA2}" destId="{835EF782-1062-48C0-8D1E-56E2769B91B5}" srcOrd="1" destOrd="0" parTransId="{5B0D0A6A-4957-4792-85FC-8AC16C325541}" sibTransId="{10D74D03-4846-485B-8826-B4751E3D141D}"/>
    <dgm:cxn modelId="{F3D3BDAD-54E9-42B0-AB2A-AD786580F259}" srcId="{5B5D86DB-3EC9-450D-8819-22F0FF452124}" destId="{B004615C-1E14-4E29-A164-141A7D98330B}" srcOrd="2" destOrd="0" parTransId="{72BFCA7C-AE78-4671-86D9-B5E7EF712E50}" sibTransId="{DFF0AF1B-EF2F-4F99-8167-D2B534F990FE}"/>
    <dgm:cxn modelId="{250292AE-1BEB-4C06-A2DA-C2F6E2376099}" type="presOf" srcId="{E42C2306-1C52-4071-9E6D-4BE0287C8EE7}" destId="{B4EC6253-D93E-4DF2-82AC-8AAC9DDF4AD0}" srcOrd="0" destOrd="1" presId="urn:microsoft.com/office/officeart/2005/8/layout/vList5"/>
    <dgm:cxn modelId="{4EA192BB-5EE5-4899-92B6-71BA3FD523AB}" srcId="{B3B73794-E2CD-43CF-AFDB-3957E5FB4344}" destId="{15DED5DA-DE0A-466D-B7C4-32765EC2745F}" srcOrd="3" destOrd="0" parTransId="{0B1DD4BB-E994-4F06-8581-5E6470486AD4}" sibTransId="{5A275F1F-B7B0-4249-9360-893E4489B799}"/>
    <dgm:cxn modelId="{E605CCBC-DF9E-4B5D-9A0D-56EEE1978125}" type="presOf" srcId="{B3B73794-E2CD-43CF-AFDB-3957E5FB4344}" destId="{62DFBC7E-F30C-4C73-8E7F-9CE9940D62C0}" srcOrd="0" destOrd="0" presId="urn:microsoft.com/office/officeart/2005/8/layout/vList5"/>
    <dgm:cxn modelId="{CC039CD1-780A-45A9-A5A4-988F906D4460}" type="presOf" srcId="{15DED5DA-DE0A-466D-B7C4-32765EC2745F}" destId="{FFAFAE02-AC8A-4F02-B13E-E94DA9661EC7}" srcOrd="0" destOrd="3" presId="urn:microsoft.com/office/officeart/2005/8/layout/vList5"/>
    <dgm:cxn modelId="{0A99EFDC-77B3-4520-89CC-03C9DF35A269}" srcId="{B004615C-1E14-4E29-A164-141A7D98330B}" destId="{E42C2306-1C52-4071-9E6D-4BE0287C8EE7}" srcOrd="1" destOrd="0" parTransId="{A5586831-096E-4FBF-8FD8-1DBE5C9024C7}" sibTransId="{0E31411D-549B-4CA4-9CA2-3DC57FEC69A7}"/>
    <dgm:cxn modelId="{AC9CB0E4-7FFA-4231-B4E5-8D67CF2D1FE1}" srcId="{B3B73794-E2CD-43CF-AFDB-3957E5FB4344}" destId="{8168DCC1-4E5D-4B86-B998-8686C159D55E}" srcOrd="0" destOrd="0" parTransId="{37F8CD10-D3B2-421D-99AC-80EC05004B12}" sibTransId="{FABAFA95-D0CB-4154-B1AC-56427CA6CABC}"/>
    <dgm:cxn modelId="{D35DA7EB-B537-4B16-9624-E3CBA7A2CDB4}" srcId="{B3B73794-E2CD-43CF-AFDB-3957E5FB4344}" destId="{90036ACC-866B-40B7-8578-CEB084CCABD4}" srcOrd="1" destOrd="0" parTransId="{C7E8FD42-DFFE-4719-B89E-3201EDEBACFD}" sibTransId="{33C04AEC-A86A-4EC0-BA84-EF63C82FA441}"/>
    <dgm:cxn modelId="{4C1D29EC-1BF4-4923-957B-0F0222523B93}" type="presOf" srcId="{31D6B1EE-E741-4E8B-B1A0-3C0D42C682B2}" destId="{B4EC6253-D93E-4DF2-82AC-8AAC9DDF4AD0}" srcOrd="0" destOrd="0" presId="urn:microsoft.com/office/officeart/2005/8/layout/vList5"/>
    <dgm:cxn modelId="{C1ADAEF0-E133-46BB-8132-E95F413DB377}" srcId="{B004615C-1E14-4E29-A164-141A7D98330B}" destId="{31D6B1EE-E741-4E8B-B1A0-3C0D42C682B2}" srcOrd="0" destOrd="0" parTransId="{49FD7EE6-DB05-471A-8635-4E0EE0AADAA7}" sibTransId="{3270322F-3CA4-4271-96AD-507D5D773374}"/>
    <dgm:cxn modelId="{CFC50F6E-B3C6-469B-ADB2-C700455E3064}" type="presParOf" srcId="{FA1ED5D2-0B6B-436E-857F-E55FC3DEA782}" destId="{AC9F2300-AC52-4157-B623-B9479987992A}" srcOrd="0" destOrd="0" presId="urn:microsoft.com/office/officeart/2005/8/layout/vList5"/>
    <dgm:cxn modelId="{0DEDBD18-221F-4EDC-899D-59784BE6D673}" type="presParOf" srcId="{AC9F2300-AC52-4157-B623-B9479987992A}" destId="{D9358AAB-2C9F-4E49-A488-52DE7BF636A0}" srcOrd="0" destOrd="0" presId="urn:microsoft.com/office/officeart/2005/8/layout/vList5"/>
    <dgm:cxn modelId="{D63D6E09-1A52-4BA3-9EBB-1D15CAFD2A74}" type="presParOf" srcId="{AC9F2300-AC52-4157-B623-B9479987992A}" destId="{968973AE-C1C9-4E9B-A37F-F1D3C5714ADA}" srcOrd="1" destOrd="0" presId="urn:microsoft.com/office/officeart/2005/8/layout/vList5"/>
    <dgm:cxn modelId="{69C56471-ED2B-40AE-AA19-CB58FF72002C}" type="presParOf" srcId="{FA1ED5D2-0B6B-436E-857F-E55FC3DEA782}" destId="{B63DC15B-1D67-4E4E-A2E8-0B963BC1643E}" srcOrd="1" destOrd="0" presId="urn:microsoft.com/office/officeart/2005/8/layout/vList5"/>
    <dgm:cxn modelId="{DD6949F0-305A-42EE-B879-1D4100373A29}" type="presParOf" srcId="{FA1ED5D2-0B6B-436E-857F-E55FC3DEA782}" destId="{918C9A57-B3C2-4853-9781-E6A2A73FF8C1}" srcOrd="2" destOrd="0" presId="urn:microsoft.com/office/officeart/2005/8/layout/vList5"/>
    <dgm:cxn modelId="{BD559E5F-2C6C-4292-B566-5C5C6AC4D044}" type="presParOf" srcId="{918C9A57-B3C2-4853-9781-E6A2A73FF8C1}" destId="{62DFBC7E-F30C-4C73-8E7F-9CE9940D62C0}" srcOrd="0" destOrd="0" presId="urn:microsoft.com/office/officeart/2005/8/layout/vList5"/>
    <dgm:cxn modelId="{DC26D4DB-5AE2-46D7-AED5-A6AD4D16B12A}" type="presParOf" srcId="{918C9A57-B3C2-4853-9781-E6A2A73FF8C1}" destId="{FFAFAE02-AC8A-4F02-B13E-E94DA9661EC7}" srcOrd="1" destOrd="0" presId="urn:microsoft.com/office/officeart/2005/8/layout/vList5"/>
    <dgm:cxn modelId="{5DCE0E7F-C497-4CCC-9D99-24CF0FFA0EC0}" type="presParOf" srcId="{FA1ED5D2-0B6B-436E-857F-E55FC3DEA782}" destId="{2ABD437F-E589-4CC6-A379-5E1FAD3B697B}" srcOrd="3" destOrd="0" presId="urn:microsoft.com/office/officeart/2005/8/layout/vList5"/>
    <dgm:cxn modelId="{755366A8-4860-4F25-8F96-5FAFC32AAC22}" type="presParOf" srcId="{FA1ED5D2-0B6B-436E-857F-E55FC3DEA782}" destId="{E851F6FE-83B6-4E1F-B557-29EF209DEC53}" srcOrd="4" destOrd="0" presId="urn:microsoft.com/office/officeart/2005/8/layout/vList5"/>
    <dgm:cxn modelId="{5ADFCE10-6E39-4DDB-B9EA-9E82CB859BE5}" type="presParOf" srcId="{E851F6FE-83B6-4E1F-B557-29EF209DEC53}" destId="{39A80AFA-BF50-4A5D-BCCD-9387E4DEA36A}" srcOrd="0" destOrd="0" presId="urn:microsoft.com/office/officeart/2005/8/layout/vList5"/>
    <dgm:cxn modelId="{C23B4E23-06BE-48CE-854D-348C24BEFADF}" type="presParOf" srcId="{E851F6FE-83B6-4E1F-B557-29EF209DEC53}" destId="{B4EC6253-D93E-4DF2-82AC-8AAC9DDF4AD0}" srcOrd="1" destOrd="0" presId="urn:microsoft.com/office/officeart/2005/8/layout/vList5"/>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68973AE-C1C9-4E9B-A37F-F1D3C5714ADA}">
      <dsp:nvSpPr>
        <dsp:cNvPr id="0" name=""/>
        <dsp:cNvSpPr/>
      </dsp:nvSpPr>
      <dsp:spPr>
        <a:xfrm rot="5400000">
          <a:off x="4802464" y="-2125952"/>
          <a:ext cx="676903" cy="4928808"/>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Under 5 mortality rate</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Quality of water used per capita per day</a:t>
          </a:r>
        </a:p>
      </dsp:txBody>
      <dsp:txXfrm rot="-5400000">
        <a:off x="2676512" y="33044"/>
        <a:ext cx="4895764" cy="610815"/>
      </dsp:txXfrm>
    </dsp:sp>
    <dsp:sp modelId="{D9358AAB-2C9F-4E49-A488-52DE7BF636A0}">
      <dsp:nvSpPr>
        <dsp:cNvPr id="0" name=""/>
        <dsp:cNvSpPr/>
      </dsp:nvSpPr>
      <dsp:spPr>
        <a:xfrm>
          <a:off x="27162" y="24321"/>
          <a:ext cx="2753937" cy="715027"/>
        </a:xfrm>
        <a:prstGeom prst="roundRect">
          <a:avLst/>
        </a:prstGeom>
        <a:solidFill>
          <a:schemeClr val="bg1">
            <a:lumMod val="65000"/>
            <a:alpha val="9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IMPACT: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Improved well being and rural health</a:t>
          </a:r>
        </a:p>
      </dsp:txBody>
      <dsp:txXfrm>
        <a:off x="62067" y="59226"/>
        <a:ext cx="2684127" cy="645217"/>
      </dsp:txXfrm>
    </dsp:sp>
    <dsp:sp modelId="{FFAFAE02-AC8A-4F02-B13E-E94DA9661EC7}">
      <dsp:nvSpPr>
        <dsp:cNvPr id="0" name=""/>
        <dsp:cNvSpPr/>
      </dsp:nvSpPr>
      <dsp:spPr>
        <a:xfrm rot="5400000">
          <a:off x="4495143" y="-758655"/>
          <a:ext cx="1502649" cy="4871430"/>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b="0" kern="1200" dirty="0">
              <a:latin typeface="Arial" panose="020B0604020202020204" pitchFamily="34" charset="0"/>
              <a:cs typeface="Arial" panose="020B0604020202020204" pitchFamily="34" charset="0"/>
            </a:rPr>
            <a:t>% of rural population with access to improved water supply within 500m. </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additional people provided with clean water</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 of rural population with access to adequate sanitation</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additional people with access to adequate sanitation</a:t>
          </a:r>
        </a:p>
      </dsp:txBody>
      <dsp:txXfrm rot="-5400000">
        <a:off x="2810753" y="999088"/>
        <a:ext cx="4798077" cy="1355943"/>
      </dsp:txXfrm>
    </dsp:sp>
    <dsp:sp modelId="{62DFBC7E-F30C-4C73-8E7F-9CE9940D62C0}">
      <dsp:nvSpPr>
        <dsp:cNvPr id="0" name=""/>
        <dsp:cNvSpPr/>
      </dsp:nvSpPr>
      <dsp:spPr>
        <a:xfrm>
          <a:off x="0" y="826419"/>
          <a:ext cx="2810739" cy="1701281"/>
        </a:xfrm>
        <a:prstGeom prst="roundRect">
          <a:avLst/>
        </a:prstGeom>
        <a:solidFill>
          <a:schemeClr val="bg1">
            <a:lumMod val="65000"/>
            <a:alpha val="7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OUTCOME: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sp:txBody>
      <dsp:txXfrm>
        <a:off x="83050" y="909469"/>
        <a:ext cx="2644639" cy="1535181"/>
      </dsp:txXfrm>
    </dsp:sp>
    <dsp:sp modelId="{B4EC6253-D93E-4DF2-82AC-8AAC9DDF4AD0}">
      <dsp:nvSpPr>
        <dsp:cNvPr id="0" name=""/>
        <dsp:cNvSpPr/>
      </dsp:nvSpPr>
      <dsp:spPr>
        <a:xfrm rot="5400000">
          <a:off x="4411787" y="1131966"/>
          <a:ext cx="1764792" cy="4784955"/>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new (and rehabilitated) water points constructed</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new (and rehabilitated) small piped systems functioning</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improved latrines constructed</a:t>
          </a:r>
        </a:p>
      </dsp:txBody>
      <dsp:txXfrm rot="-5400000">
        <a:off x="2901706" y="2728197"/>
        <a:ext cx="4698805" cy="1592492"/>
      </dsp:txXfrm>
    </dsp:sp>
    <dsp:sp modelId="{39A80AFA-BF50-4A5D-BCCD-9387E4DEA36A}">
      <dsp:nvSpPr>
        <dsp:cNvPr id="0" name=""/>
        <dsp:cNvSpPr/>
      </dsp:nvSpPr>
      <dsp:spPr>
        <a:xfrm>
          <a:off x="13" y="2638000"/>
          <a:ext cx="2901692" cy="1772887"/>
        </a:xfrm>
        <a:prstGeom prst="roundRect">
          <a:avLst/>
        </a:prstGeom>
        <a:solidFill>
          <a:schemeClr val="bg1">
            <a:lumMod val="65000"/>
            <a:alpha val="5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OUTPUT: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sp:txBody>
      <dsp:txXfrm>
        <a:off x="86558" y="2724545"/>
        <a:ext cx="2728602" cy="1599797"/>
      </dsp:txXfrm>
    </dsp:sp>
  </dsp:spTree>
</dsp:drawing>
</file>

<file path=xl/diagrams/layout1.xml><?xml version="1.0" encoding="utf-8"?>
<dgm:layoutDef xmlns:dgm="http://schemas.openxmlformats.org/drawingml/2006/diagram" xmlns:a="http://schemas.openxmlformats.org/drawingml/2006/main" uniqueId="urn:microsoft.com/office/officeart/2005/8/layout/vList5">
  <dgm:title val=""/>
  <dgm:desc val=""/>
  <dgm:catLst>
    <dgm:cat type="list" pri="15000"/>
    <dgm:cat type="convert" pri="2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T"/>
          <dgm:param type="nodeHorzAlign" val="l"/>
        </dgm:alg>
      </dgm:if>
      <dgm:else name="Name3">
        <dgm:alg type="lin">
          <dgm:param type="linDir" val="fromT"/>
          <dgm:param type="nodeHorzAlign" val="r"/>
        </dgm:alg>
      </dgm:else>
    </dgm:choose>
    <dgm:shape xmlns:r="http://schemas.openxmlformats.org/officeDocument/2006/relationships" r:blip="">
      <dgm:adjLst/>
    </dgm:shape>
    <dgm:presOf/>
    <dgm:constrLst>
      <dgm:constr type="h" for="ch" forName="linNode" refType="h"/>
      <dgm:constr type="w" for="ch" forName="linNode" refType="w"/>
      <dgm:constr type="h" for="ch" forName="sp" refType="h" fact="0.05"/>
      <dgm:constr type="primFontSz" for="des" forName="parentText" op="equ" val="65"/>
      <dgm:constr type="secFontSz" for="des" forName="descendantText" op="equ"/>
    </dgm:constrLst>
    <dgm:ruleLst/>
    <dgm:forEach name="Name4" axis="ch" ptType="node">
      <dgm:layoutNode name="linNode">
        <dgm:choose name="Name5">
          <dgm:if name="Name6" func="var" arg="dir" op="equ" val="norm">
            <dgm:alg type="lin">
              <dgm:param type="linDir" val="fromL"/>
            </dgm:alg>
          </dgm:if>
          <dgm:else name="Name7">
            <dgm:alg type="lin">
              <dgm:param type="linDir" val="fromR"/>
            </dgm:alg>
          </dgm:else>
        </dgm:choose>
        <dgm:shape xmlns:r="http://schemas.openxmlformats.org/officeDocument/2006/relationships" r:blip="">
          <dgm:adjLst/>
        </dgm:shape>
        <dgm:presOf/>
        <dgm:constrLst>
          <dgm:constr type="w" for="ch" forName="parentText" refType="w" fact="0.36"/>
          <dgm:constr type="w" for="ch" forName="descendantText" refType="w" fact="0.64"/>
          <dgm:constr type="h" for="ch" forName="parentText" refType="h"/>
          <dgm:constr type="h" for="ch" forName="descendantText" refType="h" refFor="ch" refForName="parentText" fact="0.8"/>
        </dgm:constrLst>
        <dgm:ruleLst/>
        <dgm:layoutNode name="parentText">
          <dgm:varLst>
            <dgm:chMax val="1"/>
            <dgm:bulletEnabled val="1"/>
          </dgm:varLst>
          <dgm:alg type="tx"/>
          <dgm:shape xmlns:r="http://schemas.openxmlformats.org/officeDocument/2006/relationships" type="roundRect" r:blip="" zOrderOff="3">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choose name="Name8">
          <dgm:if name="Name9" axis="ch" ptType="node" func="cnt" op="gte" val="1">
            <dgm:layoutNode name="descendantText" styleLbl="alignAccFollowNode1">
              <dgm:varLst>
                <dgm:bulletEnabled val="1"/>
              </dgm:varLst>
              <dgm:alg type="tx">
                <dgm:param type="stBulletLvl" val="1"/>
                <dgm:param type="txAnchorVertCh" val="mid"/>
              </dgm:alg>
              <dgm:choose name="Name10">
                <dgm:if name="Name11" func="var" arg="dir" op="equ" val="norm">
                  <dgm:shape xmlns:r="http://schemas.openxmlformats.org/officeDocument/2006/relationships" rot="90" type="round2SameRect" r:blip="">
                    <dgm:adjLst/>
                  </dgm:shape>
                </dgm:if>
                <dgm:else name="Name12">
                  <dgm:shape xmlns:r="http://schemas.openxmlformats.org/officeDocument/2006/relationships" rot="-90" type="round2SameRect" r:blip="">
                    <dgm:adjLst/>
                  </dgm:shape>
                </dgm:else>
              </dgm:choose>
              <dgm:presOf axis="des" ptType="node"/>
              <dgm:constrLst>
                <dgm:constr type="secFontSz" val="65"/>
                <dgm:constr type="primFontSz" refType="secFontSz"/>
                <dgm:constr type="lMarg" refType="secFontSz" fact="0.3"/>
                <dgm:constr type="rMarg" refType="secFontSz" fact="0.3"/>
                <dgm:constr type="tMarg" refType="secFontSz" fact="0.15"/>
                <dgm:constr type="bMarg" refType="secFontSz" fact="0.15"/>
              </dgm:constrLst>
              <dgm:ruleLst>
                <dgm:rule type="secFontSz" val="5" fact="NaN" max="NaN"/>
              </dgm:ruleLst>
            </dgm:layoutNode>
          </dgm:if>
          <dgm:else name="Name13"/>
        </dgm:choose>
      </dgm:layoutNode>
      <dgm:forEach name="Name14" axis="followSib" ptType="sibTrans" cnt="1">
        <dgm:layoutNode name="sp">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50</xdr:row>
      <xdr:rowOff>0</xdr:rowOff>
    </xdr:from>
    <xdr:to>
      <xdr:col>2</xdr:col>
      <xdr:colOff>3314700</xdr:colOff>
      <xdr:row>75</xdr:row>
      <xdr:rowOff>123825</xdr:rowOff>
    </xdr:to>
    <xdr:graphicFrame macro="">
      <xdr:nvGraphicFramePr>
        <xdr:cNvPr id="4" name="Diagram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lice Evans" id="{8619542E-D92F-43BA-AFEA-66E6D97F0D35}" userId="S::Alice.Evans@defra.gov.uk::6fba1ff2-73f0-4081-bec8-e81ad6997dd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47" dT="2025-07-03T15:05:53.98" personId="{8619542E-D92F-43BA-AFEA-66E6D97F0D35}" id="{748D9B7D-4D99-41A7-AC2B-8D7C39B72C74}">
    <text>We have exceeded the suggestion of max 3 indicators for output 3 - can we move some to output 1?</text>
  </threadedComment>
</ThreadedComments>
</file>

<file path=xl/threadedComments/threadedComment2.xml><?xml version="1.0" encoding="utf-8"?>
<ThreadedComments xmlns="http://schemas.microsoft.com/office/spreadsheetml/2018/threadedcomments" xmlns:x="http://schemas.openxmlformats.org/spreadsheetml/2006/main">
  <threadedComment ref="A12" dT="2025-06-27T13:01:27.69" personId="{8619542E-D92F-43BA-AFEA-66E6D97F0D35}" id="{79573DB8-5009-41BF-ADD0-9936C2366534}">
    <text xml:space="preserve">ICF Classification Commission.docx </text>
    <extLst>
      <x:ext xmlns:xltc2="http://schemas.microsoft.com/office/spreadsheetml/2020/threadedcomments2" uri="{F7C98A9C-CBB3-438F-8F68-D28B6AF4A901}">
        <xltc2:checksum>1632045679</xltc2:checksum>
        <xltc2:hyperlink startIndex="0" length="34" url="https://defra.sharepoint.com/:w:/t/Team428/EYXSsmx0Qo5MrAkhKMn4GAcB8TeHoqP7TgCrbGKXCHaDXg?e=ESA6TT"/>
      </x:ext>
    </extLst>
  </threadedComment>
</ThreadedComments>
</file>

<file path=xl/threadedComments/threadedComment3.xml><?xml version="1.0" encoding="utf-8"?>
<ThreadedComments xmlns="http://schemas.microsoft.com/office/spreadsheetml/2018/threadedcomments" xmlns:x="http://schemas.openxmlformats.org/spreadsheetml/2006/main">
  <threadedComment ref="A91" dT="2025-07-08T16:25:08.76" personId="{8619542E-D92F-43BA-AFEA-66E6D97F0D35}" id="{AABD9501-C84A-4E9A-84E2-10FDA3EBBA9A}">
    <text>Ask GAHP for indicator suggestions based on the expected work/impact</text>
  </threadedComment>
</ThreadedComments>
</file>

<file path=xl/threadedComments/threadedComment4.xml><?xml version="1.0" encoding="utf-8"?>
<ThreadedComments xmlns="http://schemas.microsoft.com/office/spreadsheetml/2018/threadedcomments" xmlns:x="http://schemas.openxmlformats.org/spreadsheetml/2006/main">
  <threadedComment ref="A87" dT="2025-07-08T16:25:08.76" personId="{8619542E-D92F-43BA-AFEA-66E6D97F0D35}" id="{A7FE1DD7-47BB-4846-A9A4-348C451F6767}">
    <text>Ask GAHP for indicator suggestions based on the expected work/impact</text>
  </threadedComment>
</ThreadedComments>
</file>

<file path=xl/threadedComments/threadedComment5.xml><?xml version="1.0" encoding="utf-8"?>
<ThreadedComments xmlns="http://schemas.microsoft.com/office/spreadsheetml/2018/threadedcomments" xmlns:x="http://schemas.openxmlformats.org/spreadsheetml/2006/main">
  <threadedComment ref="B38" dT="2025-08-15T15:45:09.70" personId="{8619542E-D92F-43BA-AFEA-66E6D97F0D35}" id="{DC2AB169-C931-4BDC-8D33-76EB228B01BF}">
    <text>Discuss with GAHP?</text>
  </threadedComment>
  <threadedComment ref="B43" dT="2025-08-15T15:45:17.32" personId="{8619542E-D92F-43BA-AFEA-66E6D97F0D35}" id="{664C2BFE-A46C-4DF9-8712-F05FFB40506F}">
    <text>Discuss with GAHP?</text>
  </threadedComment>
  <threadedComment ref="B48" dT="2025-08-15T15:45:30.06" personId="{8619542E-D92F-43BA-AFEA-66E6D97F0D35}" id="{1BB0BCC4-566E-423F-8BFF-A4C8D1CDE883}">
    <text>Waiting on GAHP</text>
  </threadedComment>
  <threadedComment ref="A92" dT="2025-07-08T16:25:08.76" personId="{8619542E-D92F-43BA-AFEA-66E6D97F0D35}" id="{F14DA21D-E5A1-4A76-9959-CE70E0F2EA4C}">
    <text>Ask GAHP for indicator suggestions based on the expected work/impact</text>
  </threadedComment>
  <threadedComment ref="B92" dT="2025-08-14T08:19:41.25" personId="{8619542E-D92F-43BA-AFEA-66E6D97F0D35}" id="{6284C343-2AA2-4BA8-AD74-AAAFCAB8FE35}">
    <text>No. of maps produced, hectares monitored, hectares with increased/improved monitoring etc</text>
  </threadedComment>
  <threadedComment ref="B110" dT="2025-07-29T15:42:04.56" personId="{8619542E-D92F-43BA-AFEA-66E6D97F0D35}" id="{765D7E53-20D3-4DC8-9241-B9F0AB43CE65}" done="1">
    <text>Changed indicator on ‘number of people more aware and engaged’ to ‘number of people reached through awareness campaigns’. Is there better wording we should use… educated etc.?</text>
  </threadedComment>
  <threadedComment ref="B117" dT="2025-07-29T15:42:04.56" personId="{8619542E-D92F-43BA-AFEA-66E6D97F0D35}" id="{9A26B2DA-3DED-4FA2-9781-1EBD45ABD63A}" done="1">
    <text>Changed indicator on ‘number of people more aware and engaged’ to ‘number of people reached through awareness campaigns’. Is there better wording we should use… educated etc.?</text>
  </threadedComment>
</ThreadedComments>
</file>

<file path=xl/threadedComments/threadedComment6.xml><?xml version="1.0" encoding="utf-8"?>
<ThreadedComments xmlns="http://schemas.microsoft.com/office/spreadsheetml/2018/threadedcomments" xmlns:x="http://schemas.openxmlformats.org/spreadsheetml/2006/main">
  <threadedComment ref="B28" dT="2025-07-03T14:20:31.49" personId="{8619542E-D92F-43BA-AFEA-66E6D97F0D35}" id="{F1084FE9-91D7-4B71-9B7F-11570F095440}">
    <text>Could be similar to ICF KPI 11/12 without the specific reference to climate (Amount of public/private finance leveraged)?</text>
  </threadedComment>
  <threadedComment ref="B28" dT="2025-07-08T12:54:50.68" personId="{8619542E-D92F-43BA-AFEA-66E6D97F0D35}" id="{BE97FC23-5E24-49B6-86D6-FCBA92A9F45A}" parentId="{F1084FE9-91D7-4B71-9B7F-11570F095440}">
    <text>7/7 - should we specify for pollution purposes?</text>
  </threadedComment>
  <threadedComment ref="H28" dT="2025-07-03T14:23:03.11" personId="{8619542E-D92F-43BA-AFEA-66E6D97F0D35}" id="{6E133CB0-E78A-46BC-8ED0-1827889479A4}">
    <text>Ask GAHP for target?</text>
  </threadedComment>
  <threadedComment ref="A38" dT="2025-07-07T08:52:25.06" personId="{8619542E-D92F-43BA-AFEA-66E6D97F0D35}" id="{7D9BEF1A-6A1E-4525-9E20-C80DA05B8190}">
    <text>Are we happy all outputs are weighted equally?</text>
  </threadedComment>
  <threadedComment ref="B52" dT="2025-07-08T16:26:34.61" personId="{8619542E-D92F-43BA-AFEA-66E6D97F0D35}" id="{56EAB041-4CAB-4FA5-A632-D34F772FF63E}">
    <text>Discuss with Helen whether we are best having a specific GEDSI indicator or collating disaggregated data across all people based indicators to be able to report specifically on marginalised groups?</text>
  </threadedComment>
  <threadedComment ref="B69" dT="2025-07-08T16:29:12.37" personId="{8619542E-D92F-43BA-AFEA-66E6D97F0D35}" id="{9C21BDEE-4AEF-4F75-A222-126AC0583845}">
    <text>Gareth - should we include if no methodology?</text>
  </threadedComment>
  <threadedComment ref="B84" dT="2025-07-08T16:24:08.86" personId="{8619542E-D92F-43BA-AFEA-66E6D97F0D35}" id="{4732961D-5C74-4F22-A9A1-B2548E158510}">
    <text>Ask GAHP for suggested indicator based on their health expertise</text>
  </threadedComment>
  <threadedComment ref="A91" dT="2025-07-08T16:25:08.76" personId="{8619542E-D92F-43BA-AFEA-66E6D97F0D35}" id="{6C867CB7-4CBF-415B-B95B-A9EEECCC6277}">
    <text>Ask GAHP for indicator suggestions based on the expected work/impact</text>
  </threadedComment>
  <threadedComment ref="B91" dT="2025-07-08T16:24:29.58" personId="{8619542E-D92F-43BA-AFEA-66E6D97F0D35}" id="{E12DC2DD-2E76-40BA-A387-8744D8C36762}">
    <text>1. Not an obvious fit for output. 2. Question mark over methodology and regional forum plans</text>
  </threadedComment>
  <threadedComment ref="B91" dT="2025-07-08T16:28:45.22" personId="{8619542E-D92F-43BA-AFEA-66E6D97F0D35}" id="{7817C12C-1511-4EA0-89DA-C9F2CA874338}" parentId="{E12DC2DD-2E76-40BA-A387-8744D8C36762}">
    <text xml:space="preserve">Methodology: Programmes should include countries to which TA has been delivered with the intention of supporting climate action in the country. This TA may be provided to the public sector, the private sector (including formal and informal entrepreneurs, smallholder farmers and households), academia, and/or NGOs/civil society. Programmes should only include cases where there are both direct and targeted beneficiaries of ICF TA in a country: • Direct beneficiaries are defined as individuals or organisations that are the recipients of TA support. For example, people receiving training, a company being supported with specialist expertise, individuals attending the conference. • Targeted beneficiaries are defined as individuals or organisations that are the intended recipients of TA support. This means those beneficiaries who were explicitly targeted by the programme to support climate action in a country </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gov.uk/government/publications/uk-climate-finance-results"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8"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3" Type="http://schemas.openxmlformats.org/officeDocument/2006/relationships/hyperlink" Target="https://assets.publishing.service.gov.uk/media/63fe22378fa8f527ff6b42a8/ICF_KPI_6_Methodology_GHG_emissions_avoided_2023.pdf" TargetMode="External"/><Relationship Id="rId7"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2" Type="http://schemas.openxmlformats.org/officeDocument/2006/relationships/hyperlink" Target="../../../../../../:w:/r/teams/Team428/_layouts/15/Doc.aspx?sourcedoc=%7BC8A9CA27-027F-4F01-8DDD-79E58A47A908%7D&amp;file=250613%20GAHP%20for%20EPP%20DEFRA_Vietnam_IPM_Final%20(Jun25).docx&amp;action=default&amp;mobileredirect=true" TargetMode="External"/><Relationship Id="rId1" Type="http://schemas.openxmlformats.org/officeDocument/2006/relationships/hyperlink" Target="../../../../../../:w:/t/Team428/EZM8_gQasTJOmeGOvnvorA4BQYBvG-7up563G-7eyb2xng?e=KMIHnB" TargetMode="External"/><Relationship Id="rId6" Type="http://schemas.openxmlformats.org/officeDocument/2006/relationships/hyperlink" Target="https://assets.publishing.service.gov.uk/media/63fe22378fa8f527ff6b42a8/ICF_KPI_6_Methodology_GHG_emissions_avoided_2023.pdf" TargetMode="External"/><Relationship Id="rId5" Type="http://schemas.openxmlformats.org/officeDocument/2006/relationships/hyperlink" Target="https://defra.sharepoint.com/:w:/r/sites/T_WorkDelivery52/Environmental%20Pollution%20Programme/Vietnam%20Outputs/AP_VACNE/AP%201.1%20D1%20Straw%20decomposition%20using%20microorganisms%202026_03_19.docx?d=we6e561c258d94b71b97090ea8da03e12&amp;csf=1&amp;web=1&amp;e=xuCS7A" TargetMode="External"/><Relationship Id="rId4" Type="http://schemas.openxmlformats.org/officeDocument/2006/relationships/hyperlink" Target="https://assets.publishing.service.gov.uk/media/67975f374686aac1586062e4/Methodology_Note_Defra_International_KPI_5_-_Solid_waste_or_pollution_removed_or_reduced.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defra.sharepoint.com/:w:/r/sites/T_WorkDelivery52/Environmental%20Pollution%20Programme/Vietnam%20Outputs/WM_CED/WM1.3%20D1%20Strategy%20to%20strengthen%20stakeholder%20cooperation%20to%20improve%20SW%20management%20in%20Da%20Nang_2026_03_30.docx?d=w06c0a20ad67d40669044d6c018829550&amp;csf=1&amp;web=1&amp;e=j9nJLu" TargetMode="External"/><Relationship Id="rId3" Type="http://schemas.openxmlformats.org/officeDocument/2006/relationships/hyperlink" Target="../../../../../../:w:/r/teams/Team428/_layouts/15/Doc.aspx?sourcedoc=%7BC8A9CA27-027F-4F01-8DDD-79E58A47A908%7D&amp;file=250613%20GAHP%20for%20EPP%20DEFRA_Vietnam_IPM_Final%20(Jun25).docx&amp;action=default&amp;mobileredirect=true" TargetMode="External"/><Relationship Id="rId7" Type="http://schemas.openxmlformats.org/officeDocument/2006/relationships/hyperlink" Target="https://defra.sharepoint.com/:w:/r/sites/T_WorkDelivery52/Environmental%20Pollution%20Programme/Vietnam%20Outputs/WM_CED/WM2.4%20D1%20Pilot%20circular%20models%20report_2026_03_24.docx?d=w94941f2b3f514269b5345d7477e28f4d&amp;csf=1&amp;web=1&amp;e=8SpHo5" TargetMode="External"/><Relationship Id="rId2" Type="http://schemas.openxmlformats.org/officeDocument/2006/relationships/hyperlink" Target="https://assets.publishing.service.gov.uk/media/67975f374686aac1586062e4/Methodology_Note_Defra_International_KPI_5_-_Solid_waste_or_pollution_removed_or_reduced.pdf" TargetMode="External"/><Relationship Id="rId1" Type="http://schemas.openxmlformats.org/officeDocument/2006/relationships/hyperlink" Target="../../../../../../:w:/t/Team428/EZM8_gQasTJOmeGOvnvorA4BQYBvG-7up563G-7eyb2xng?e=KMIHnB" TargetMode="External"/><Relationship Id="rId6" Type="http://schemas.openxmlformats.org/officeDocument/2006/relationships/hyperlink" Target="https://defra.sharepoint.com/:w:/r/sites/T_WorkDelivery52/Environmental%20Pollution%20Programme/Vietnam%20Outputs/AP_VACNE/AP1.2%20D2%20Fuel-pellets-Pilot-Production%202026_03_18.docx?d=w78f170f3a700469398a7d76ef1b8b437&amp;csf=1&amp;web=1&amp;e=bDEsxb" TargetMode="External"/><Relationship Id="rId11"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5" Type="http://schemas.openxmlformats.org/officeDocument/2006/relationships/hyperlink" Target="https://defra.sharepoint.com/:w:/r/sites/T_WorkDelivery52/Environmental%20Pollution%20Programme/Vietnam%20Outputs/AP_VACNE/AP%201.1%20D1%20Straw%20decomposition%20using%20microorganisms%202026_03_19.docx?d=we6e561c258d94b71b97090ea8da03e12&amp;csf=1&amp;web=1&amp;e=xuCS7A" TargetMode="External"/><Relationship Id="rId10"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4" Type="http://schemas.openxmlformats.org/officeDocument/2006/relationships/hyperlink" Target="../../../../../../:w:/r/teams/Team428/_layouts/15/Doc.aspx?sourcedoc=%7B01E0D08D-957C-4623-AA31-E77854D5219A%7D&amp;file=250613%20GAHP%20for%20EPP%20DEFRA_Vietnam_Waste_Management_Final%20(Jun25).docx&amp;action=default&amp;mobileredirect=true" TargetMode="External"/><Relationship Id="rId9" Type="http://schemas.openxmlformats.org/officeDocument/2006/relationships/hyperlink" Target="https://assets.publishing.service.gov.uk/media/63fe22378fa8f527ff6b42a8/ICF_KPI_6_Methodology_GHG_emissions_avoided_2023.pdf"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defra.sharepoint.com/:w:/r/sites/T_WorkDelivery52/Environmental%20Pollution%20Programme/Vietnam%20Outputs/AP_VACNE/AP1.2%20D2%20Fuel-pellets-Pilot-Production%202026_03_18.docx?d=w78f170f3a700469398a7d76ef1b8b437&amp;csf=1&amp;web=1&amp;e=bDEsxb" TargetMode="External"/><Relationship Id="rId3" Type="http://schemas.openxmlformats.org/officeDocument/2006/relationships/hyperlink" Target="https://assets.publishing.service.gov.uk/media/63fe22378fa8f527ff6b42a8/ICF_KPI_6_Methodology_GHG_emissions_avoided_2023.pdf" TargetMode="External"/><Relationship Id="rId7" Type="http://schemas.openxmlformats.org/officeDocument/2006/relationships/hyperlink" Target="https://defra.sharepoint.com/:w:/r/sites/T_WorkDelivery52/Environmental%20Pollution%20Programme/Vietnam%20Outputs/IPM_RA/IPM1.4%20D1%20Report%20on%20carbon%20removal%20programme_26.03.26.docx?d=w44b9e036d717484d9a560955fcd39e11&amp;csf=1&amp;web=1&amp;e=iVvbKD" TargetMode="External"/><Relationship Id="rId2" Type="http://schemas.openxmlformats.org/officeDocument/2006/relationships/hyperlink" Target="https://assets.publishing.service.gov.uk/media/63fe291dd3bf7f25f49f86b8/international-climate-finance_KPI_17_Methodology_Note_Area_under_sustainable_management_practices.pdf" TargetMode="External"/><Relationship Id="rId1" Type="http://schemas.openxmlformats.org/officeDocument/2006/relationships/hyperlink" Target="../../../../../../:w:/t/Team428/EZM8_gQasTJOmeGOvnvorA4BQYBvG-7up563G-7eyb2xng?e=KMIHnB" TargetMode="External"/><Relationship Id="rId6" Type="http://schemas.openxmlformats.org/officeDocument/2006/relationships/hyperlink" Target="https://defra.sharepoint.com/:w:/r/sites/T_WorkDelivery52/Environmental%20Pollution%20Programme/Vietnam%20Outputs/AP_VACNE/AP%201.1%20D1%20Straw%20decomposition%20using%20microorganisms%202026_03_19.docx?d=we6e561c258d94b71b97090ea8da03e12&amp;csf=1&amp;web=1&amp;e=xuCS7A" TargetMode="External"/><Relationship Id="rId5"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4"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9" Type="http://schemas.openxmlformats.org/officeDocument/2006/relationships/hyperlink" Target="../../../../../../:w:/r/teams/Team428/_layouts/15/Doc.aspx?sourcedoc=%7BC8A9CA27-027F-4F01-8DDD-79E58A47A908%7D&amp;file=250613%20GAHP%20for%20EPP%20DEFRA_Vietnam_IPM_Final%20(Jun25).docx&amp;action=default&amp;mobileredirect=true"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w:/t/Team428/ERf7wB7qUiRLnRXVhexYgFABpQBZ8WgWsiHfT2iGQGNK5w?e=0Ezxkl" TargetMode="External"/><Relationship Id="rId1" Type="http://schemas.openxmlformats.org/officeDocument/2006/relationships/hyperlink" Target="../../../../../../:w:/r/teams/Team428/_layouts/15/Doc.aspx?sourcedoc=%7BC8A9CA27-027F-4F01-8DDD-79E58A47A908%7D&amp;file=250613%20GAHP%20for%20EPP%20DEFRA_Vietnam_IPM_Final%20(Jun25).docx&amp;action=default&amp;mobileredirect=true" TargetMode="External"/></Relationships>
</file>

<file path=xl/worksheets/_rels/sheet14.xml.rels><?xml version="1.0" encoding="UTF-8" standalone="yes"?>
<Relationships xmlns="http://schemas.openxmlformats.org/package/2006/relationships"><Relationship Id="rId2" Type="http://schemas.openxmlformats.org/officeDocument/2006/relationships/hyperlink" Target="../../../../../../:w:/r/teams/Team428/_layouts/15/Doc.aspx?sourcedoc=%7BC8A9CA27-027F-4F01-8DDD-79E58A47A908%7D&amp;file=250613%20GAHP%20for%20EPP%20DEFRA_Vietnam_IPM_Final%20(Jun25).docx&amp;action=default&amp;mobileredirect=true" TargetMode="External"/><Relationship Id="rId1" Type="http://schemas.openxmlformats.org/officeDocument/2006/relationships/hyperlink" Target="../../../../../:w:/t/Team428/ERf7wB7qUiRLnRXVhexYgFABpQBZ8WgWsiHfT2iGQGNK5w?e=0Ezxkl"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defra.sharepoint.com/:w:/r/sites/T_WorkDelivery52/Environmental%20Pollution%20Programme/Vietnam%20Outputs/IPM_RA/IPM1.2%20D1%20IPM%201.3%20D1%20-%20Farmer%20Field%20School%20Report_2026_03_30.docx?d=wfca361c04d3f4ceca2b9d09cee8229b2&amp;csf=1&amp;web=1&amp;e=pQ8zXE" TargetMode="External"/><Relationship Id="rId3" Type="http://schemas.openxmlformats.org/officeDocument/2006/relationships/hyperlink" Target="../../../../../../:w:/r/teams/Team428/_layouts/15/Doc.aspx?sourcedoc=%7B01E0D08D-957C-4623-AA31-E77854D5219A%7D&amp;file=250613%20GAHP%20for%20EPP%20DEFRA_Vietnam_Waste_Management_Final%20(Jun25).docx&amp;action=default&amp;mobileredirect=true" TargetMode="External"/><Relationship Id="rId7" Type="http://schemas.openxmlformats.org/officeDocument/2006/relationships/hyperlink" Target="https://defra.sharepoint.com/:w:/r/sites/T_WorkDelivery52/Environmental%20Pollution%20Programme/Vietnam%20Outputs/IPM_RA/IPM1.4%20D1%20Report%20on%20carbon%20removal%20programme_26.03.26.docx?d=w44b9e036d717484d9a560955fcd39e11&amp;csf=1&amp;web=1&amp;e=iVvbKD" TargetMode="External"/><Relationship Id="rId2" Type="http://schemas.openxmlformats.org/officeDocument/2006/relationships/hyperlink" Target="../../../../../../:w:/r/teams/Team428/_layouts/15/Doc.aspx?sourcedoc=%7BC8A9CA27-027F-4F01-8DDD-79E58A47A908%7D&amp;file=250613%20GAHP%20for%20EPP%20DEFRA_Vietnam_IPM_Final%20(Jun25).docx&amp;action=default&amp;mobileredirect=true" TargetMode="External"/><Relationship Id="rId1" Type="http://schemas.openxmlformats.org/officeDocument/2006/relationships/hyperlink" Target="../../../../../../:w:/t/Team428/EZM8_gQasTJOmeGOvnvorA4BQYBvG-7up563G-7eyb2xng?e=KMIHnB" TargetMode="External"/><Relationship Id="rId6"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5" Type="http://schemas.openxmlformats.org/officeDocument/2006/relationships/hyperlink" Target="https://assets.publishing.service.gov.uk/media/63fe22378fa8f527ff6b42a8/ICF_KPI_6_Methodology_GHG_emissions_avoided_2023.pdf" TargetMode="External"/><Relationship Id="rId4" Type="http://schemas.openxmlformats.org/officeDocument/2006/relationships/hyperlink" Target="https://assets.publishing.service.gov.uk/media/67976162cfd3deafa04fde53/Methodology_Note_Defra_International_KPI_7_-_People_benefitting_from_strengthened_or_new_livelihoods.pdf" TargetMode="External"/><Relationship Id="rId9" Type="http://schemas.openxmlformats.org/officeDocument/2006/relationships/hyperlink" Target="https://defra.sharepoint.com/:w:/r/sites/T_WorkDelivery52/Environmental%20Pollution%20Programme/Vietnam%20Outputs/IPM_RA/IPM1.2%20D1%20IPM%201.3%20D1%20-%20Farmer%20Field%20School%20Report_2026_03_30.docx?d=wfca361c04d3f4ceca2b9d09cee8229b2&amp;csf=1&amp;web=1&amp;e=pQ8zXE" TargetMode="External"/></Relationships>
</file>

<file path=xl/worksheets/_rels/sheet17.xml.rels><?xml version="1.0" encoding="UTF-8" standalone="yes"?>
<Relationships xmlns="http://schemas.openxmlformats.org/package/2006/relationships"><Relationship Id="rId2"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1" Type="http://schemas.openxmlformats.org/officeDocument/2006/relationships/hyperlink" Target="https://assets.publishing.service.gov.uk/media/63fe22378fa8f527ff6b42a8/ICF_KPI_6_Methodology_GHG_emissions_avoided_2023.pdf"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defra.sharepoint.com/:w:/r/sites/T_WorkDelivery52/Environmental%20Pollution%20Programme/Vietnam%20Outputs/IPM_RA/IPM1.2%20D1%20IPM%201.3%20D1%20-%20Farmer%20Field%20School%20Report_2026_03_30.docx?d=wfca361c04d3f4ceca2b9d09cee8229b2&amp;csf=1&amp;web=1&amp;e=pQ8zXE" TargetMode="External"/><Relationship Id="rId2"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1" Type="http://schemas.openxmlformats.org/officeDocument/2006/relationships/hyperlink" Target="https://assets.publishing.service.gov.uk/media/63fe22378fa8f527ff6b42a8/ICF_KPI_6_Methodology_GHG_emissions_avoided_2023.pdf"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u:/t/Team428/IQBwyhbfdI0kTbs22QeaLNkxARHUn95yZUUsRS51lIO15Jg?e=ANzRl1" TargetMode="External"/><Relationship Id="rId2"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1" Type="http://schemas.openxmlformats.org/officeDocument/2006/relationships/hyperlink" Target="https://assets.publishing.service.gov.uk/media/63fe22378fa8f527ff6b42a8/ICF_KPI_6_Methodology_GHG_emissions_avoided_2023.pdf"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evtracker.fcdo.gov.uk/programme/GB-GOV-7-EQ/documents" TargetMode="External"/><Relationship Id="rId2" Type="http://schemas.openxmlformats.org/officeDocument/2006/relationships/hyperlink" Target="https://devtracker.fcdo.gov.uk/programme/GB-GOV-7-EQ/documents" TargetMode="External"/><Relationship Id="rId1" Type="http://schemas.openxmlformats.org/officeDocument/2006/relationships/hyperlink" Target="../../../../../:w:/t/Team428/ESk9EN92CUhCqWzhrJsnUU4Bm5ApQs8BAs6tnOrc1Vmrwg?e=pHWzAW" TargetMode="External"/><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w:/t/Team428/IQA1BXxsPDY8R6FEIoLriNzvAR7UET3kNN-Y_LGnMgNUSSQ?e=avhORF" TargetMode="External"/><Relationship Id="rId1" Type="http://schemas.openxmlformats.org/officeDocument/2006/relationships/hyperlink" Target="../../../../../:w:/t/Team428/Eco5l1uSyKxGpT84ewEMEIEBQqI1tUergTKdO9pj4TRdxQ?e=mxxtxj" TargetMode="Externa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w:/t/Team428/IQA1BXxsPDY8R6FEIoLriNzvAR7UET3kNN-Y_LGnMgNUSSQ?e=avhORF" TargetMode="External"/><Relationship Id="rId1" Type="http://schemas.openxmlformats.org/officeDocument/2006/relationships/hyperlink" Target="../../../../../../:w:/t/Team428/Eco5l1uSyKxGpT84ewEMEIEBQqI1tUergTKdO9pj4TRdxQ?e=mxxtxj"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f:/r/sites/T_WorkDelivery52/Environmental%20Pollution%20Programme/Vietnam%20Outputs/AP_VACNE/AP2.1%20D2%20Maps_PM2.5_2025?csf=1&amp;web=1&amp;e=S6dr77" TargetMode="External"/><Relationship Id="rId2" Type="http://schemas.openxmlformats.org/officeDocument/2006/relationships/hyperlink" Target="https://defra.sharepoint.com/:w:/r/sites/T_WorkDelivery52/Environmental%20Pollution%20Programme/Vietnam%20Outputs/AP_VACNE/AP2.1%20D1_systematic%20procedure_2026_03_31.docx?d=w11c7c58bc7774460b3a3582b154f876b&amp;csf=1&amp;web=1&amp;e=EywB39" TargetMode="External"/><Relationship Id="rId1" Type="http://schemas.openxmlformats.org/officeDocument/2006/relationships/hyperlink" Target="../../../../../../:i:/r/sites/T_WorkDelivery52/Environmental%20Pollution%20Programme/Vietnam%20Outputs/WM_CED/113_Mapping/WM113_Map_Land_value_OWB_hotspots.jpg?csf=1&amp;web=1&amp;e=1YL7Ri" TargetMode="External"/><Relationship Id="rId5" Type="http://schemas.openxmlformats.org/officeDocument/2006/relationships/hyperlink" Target="https://defra.sharepoint.com/:x:/t/Team428/IQD5hafxoDvMSrA2C4PFY9cMAaidtibWm3L1q7tvwjxwws0?e=TsfYPq" TargetMode="External"/><Relationship Id="rId4" Type="http://schemas.openxmlformats.org/officeDocument/2006/relationships/hyperlink" Target="https://defra.sharepoint.com/:w:/r/sites/T_WorkDelivery52/Environmental%20Pollution%20Programme/Vietnam%20Outputs/AP_VACNE/%5BAP%202.1%20D3%5D%20AQ%20assessment%20in%20Hanoi%202026_03_16.docx?d=w25ff62f8aafd426a8f4f11001e54f598&amp;csf=1&amp;web=1&amp;e=VBADP5"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s://defra.sharepoint.com/:w:/r/sites/T_WorkDelivery52/Environmental%20Pollution%20Programme/Vietnam%20Outputs/AP_VACNE/AP2.1%20D1_systematic%20procedure_2026_03_31.docx?d=w11c7c58bc7774460b3a3582b154f876b&amp;csf=1&amp;web=1&amp;e=EywB39" TargetMode="External"/><Relationship Id="rId2" Type="http://schemas.openxmlformats.org/officeDocument/2006/relationships/hyperlink" Target="https://defra.sharepoint.com/:x:/r/sites/T_WorkDelivery52/Environmental%20Pollution%20Programme/KPI%20Reporting/EPP%20KPI%20Data%20-%20GAHP%20Commission%20(Defra).xlsx?d=wa1d71201900a48af8ec9d0158c2bf066&amp;csf=1&amp;web=1&amp;e=twmNcW" TargetMode="External"/><Relationship Id="rId1" Type="http://schemas.openxmlformats.org/officeDocument/2006/relationships/hyperlink" Target="https://assets.publishing.service.gov.uk/media/63fe22378fa8f527ff6b42a8/ICF_KPI_6_Methodology_GHG_emissions_avoided_2023.pdf"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s://defra.sharepoint.com/:w:/r/sites/T_WorkDelivery52/Environmental%20Pollution%20Programme/Vietnam%20Outputs/WM_CED/WM3.1%20D1%20Youth%20Leaders%20Activities_2026_03_24.docx?d=wb567ff57795b437e868b324ffefdaa61&amp;csf=1&amp;web=1&amp;e=SKZE6i" TargetMode="External"/><Relationship Id="rId13" Type="http://schemas.openxmlformats.org/officeDocument/2006/relationships/hyperlink" Target="https://defra.sharepoint.com/:w:/r/sites/T_WorkDelivery52/Environmental%20Pollution%20Programme/Vietnam%20Outputs/WM_CED/WM1.3%20D1%20Strategy%20to%20strengthen%20stakeholder%20cooperation%20to%20improve%20SW%20management%20in%20Da%20Nang_2026_03_30.docx?d=w06c0a20ad67d40669044d6c018829550&amp;csf=1&amp;web=1&amp;e=LZGHe2" TargetMode="External"/><Relationship Id="rId3" Type="http://schemas.openxmlformats.org/officeDocument/2006/relationships/hyperlink" Target="../../../../../../:w:/r/teams/Team428/_layouts/15/Doc.aspx?sourcedoc=%7BEE0258B1-FE32-4A15-978B-69566559D7EE%7D&amp;file=2025_2026_GAHP%20for%20EPP%20DEFRA_Uganda.docx&amp;action=default&amp;mobileredirect=true" TargetMode="External"/><Relationship Id="rId7" Type="http://schemas.openxmlformats.org/officeDocument/2006/relationships/hyperlink" Target="https://defra.sharepoint.com/:w:/r/sites/T_WorkDelivery52/Environmental%20Pollution%20Programme/Vietnam%20Outputs/WM_CED/WM2.4%20D1%20Pilot%20circular%20models%20report_2026_03_24.docx?d=w94941f2b3f514269b5345d7477e28f4d&amp;csf=1&amp;web=1&amp;e=kXn8Zk" TargetMode="External"/><Relationship Id="rId12" Type="http://schemas.openxmlformats.org/officeDocument/2006/relationships/hyperlink" Target="https://defra.sharepoint.com/:w:/r/sites/T_WorkDelivery52/Environmental%20Pollution%20Programme/Vietnam%20Outputs/IPM_RA/IPM1.2%20D1%20IPM%201.3%20D1%20-%20Farmer%20Field%20School%20Report_2026_03_30.docx?d=wfca361c04d3f4ceca2b9d09cee8229b2&amp;csf=1&amp;web=1&amp;e=pQ8zXE" TargetMode="External"/><Relationship Id="rId17" Type="http://schemas.openxmlformats.org/officeDocument/2006/relationships/hyperlink" Target="https://defra.sharepoint.com/:w:/r/sites/T_WorkDelivery52/Environmental%20Pollution%20Programme/Vietnam%20Outputs/AP_VACNE/AP%201.1%20D1%20Straw%20decomposition%20using%20microorganisms%202026_03_19.docx?d=we6e561c258d94b71b97090ea8da03e12&amp;csf=1&amp;web=1&amp;e=yHzRPS" TargetMode="External"/><Relationship Id="rId2" Type="http://schemas.openxmlformats.org/officeDocument/2006/relationships/hyperlink" Target="../../../../../../:w:/r/teams/Team428/_layouts/15/Doc.aspx?sourcedoc=%7BC8A9CA27-027F-4F01-8DDD-79E58A47A908%7D&amp;file=250613%20GAHP%20for%20EPP%20DEFRA_Vietnam_IPM_Final%20(Jun25).docx&amp;action=default&amp;mobileredirect=true" TargetMode="External"/><Relationship Id="rId16" Type="http://schemas.openxmlformats.org/officeDocument/2006/relationships/hyperlink" Target="https://defra.sharepoint.com/:w:/r/sites/T_WorkDelivery52/Environmental%20Pollution%20Programme/Uganda%20Outputs/U2/HPAP%20Meetings,%20inception%20and%20validation/Technical%20Working%20Group%20Meetings/HPAP%20TWG%20Meetings%201%20to%205%20Report.docx?d=we8ff5e6fb0c34da385eac81e51996f48&amp;csf=1&amp;web=1&amp;e=Mke5Aj" TargetMode="External"/><Relationship Id="rId1" Type="http://schemas.openxmlformats.org/officeDocument/2006/relationships/hyperlink" Target="../../../../../../:w:/t/Team428/EZM8_gQasTJOmeGOvnvorA4BQYBvG-7up563G-7eyb2xng?e=KMIHnB" TargetMode="External"/><Relationship Id="rId6" Type="http://schemas.openxmlformats.org/officeDocument/2006/relationships/hyperlink" Target="https://defra.sharepoint.com/:w:/r/sites/T_WorkDelivery52/Environmental%20Pollution%20Programme/Vietnam%20Outputs/IPM_RA/IPM1.2%20D1%20IPM%201.3%20D1%20-%20Farmer%20Field%20School%20Report_2026_03_30.docx?d=wfca361c04d3f4ceca2b9d09cee8229b2&amp;csf=1&amp;web=1&amp;e=pQ8zXE" TargetMode="External"/><Relationship Id="rId11" Type="http://schemas.openxmlformats.org/officeDocument/2006/relationships/hyperlink" Target="https://defra.sharepoint.com/:w:/r/sites/T_WorkDelivery52/Environmental%20Pollution%20Programme/Uganda%20Outputs/U4/U4.2%20D1%20-%20Capacity%20building%20workshop%20documents/YADNET_CSO%20Capacity%20Building%20Workshop%20Report_20-10-2025.docx?d=wb8adcda2932a4d3caed65c2ac02fea95&amp;csf=1&amp;web=1&amp;e=Pq5hHl" TargetMode="External"/><Relationship Id="rId5" Type="http://schemas.openxmlformats.org/officeDocument/2006/relationships/hyperlink" Target="https://assets.publishing.service.gov.uk/media/63fe1f09e90e0740dc92d1bc/International-climate-finance-technical-assistance-KPI_2_Methodology_Note_Individuals_and_organisations_supported_by_ICF_TA.pdf" TargetMode="External"/><Relationship Id="rId15" Type="http://schemas.openxmlformats.org/officeDocument/2006/relationships/hyperlink" Target="https://defra.sharepoint.com/:w:/r/sites/T_WorkDelivery52/Environmental%20Pollution%20Programme/Regional%20Pollution%20Forum%20Outputs/Regional%20Forum%20Report%20and%20presentations/Report%20Regional%20Pollution%20Forum.docx?d=w1bcb174826bb42d4ba517dc75c66ac1d&amp;csf=1&amp;web=1&amp;e=Yykasb" TargetMode="External"/><Relationship Id="rId10" Type="http://schemas.openxmlformats.org/officeDocument/2006/relationships/hyperlink" Target="https://defra.sharepoint.com/:w:/r/sites/T_WorkDelivery52/Environmental%20Pollution%20Programme/Vietnam%20Outputs/WM_CED/WM3.2%20D1%20Recommendations%20for%20the%20public%20education_2026_03_31.docx?d=w69dc92b2fab4410d8ec6b104b9526b53&amp;csf=1&amp;web=1&amp;e=gBhp66" TargetMode="External"/><Relationship Id="rId4" Type="http://schemas.openxmlformats.org/officeDocument/2006/relationships/hyperlink" Target="../../../../../../:w:/r/teams/Team428/_layouts/15/Doc.aspx?sourcedoc=%7B01E0D08D-957C-4623-AA31-E77854D5219A%7D&amp;file=250613%20GAHP%20for%20EPP%20DEFRA_Vietnam_Waste_Management_Final%20(Jun25).docx&amp;action=default&amp;mobileredirect=true" TargetMode="External"/><Relationship Id="rId9" Type="http://schemas.openxmlformats.org/officeDocument/2006/relationships/hyperlink" Target="https://defra.sharepoint.com/:w:/r/sites/T_WorkDelivery52/Environmental%20Pollution%20Programme/Uganda%20Outputs/U2/U2D3/AUPWAE%20Final%20Report%20Women%20Smallholder%20Farmers%20%2029MARCH2026.docx?d=wae043d0616604758b0139fd82ff56d79&amp;csf=1&amp;web=1&amp;e=ColFxt" TargetMode="External"/><Relationship Id="rId14" Type="http://schemas.openxmlformats.org/officeDocument/2006/relationships/hyperlink" Target="https://defra.sharepoint.com/:w:/r/sites/T_WorkDelivery52/Environmental%20Pollution%20Programme/Vietnam%20Outputs/AP_VACNE/AP1.2%20D2%20Fuel-pellets-Pilot-Production%202026_03_18.docx?d=w78f170f3a700469398a7d76ef1b8b437&amp;csf=1&amp;web=1&amp;e=O8OlaI"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assets.publishing.service.gov.uk/media/65e0b9913f6945001d036030/KPI-12-volume-private-finace-mobilised.pdf" TargetMode="External"/><Relationship Id="rId1" Type="http://schemas.openxmlformats.org/officeDocument/2006/relationships/hyperlink" Target="https://assets.publishing.service.gov.uk/media/65e0b97a7bc3290011b8c204/KPI-11-volume-public-finance-mobilised-climate-change-purposes.pdf"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s://defra.sharepoint.com/:w:/r/sites/T_WorkDelivery52/Environmental%20Pollution%20Programme/Vietnam%20Outputs/WM_CED/WM3.1%20D1%20Youth%20Leaders%20Activities_2026_03_24.docx?d=wb567ff57795b437e868b324ffefdaa61&amp;csf=1&amp;web=1&amp;e=SKZE6i" TargetMode="External"/><Relationship Id="rId2" Type="http://schemas.openxmlformats.org/officeDocument/2006/relationships/hyperlink" Target="../../../../../../:w:/t/Team428/EZM8_gQasTJOmeGOvnvorA4BQYBvG-7up563G-7eyb2xng?e=KMIHnB" TargetMode="External"/><Relationship Id="rId1" Type="http://schemas.openxmlformats.org/officeDocument/2006/relationships/hyperlink" Target="../../../../../../:w:/r/teams/Team428/_layouts/15/Doc.aspx?sourcedoc=%7BEE0258B1-FE32-4A15-978B-69566559D7EE%7D&amp;file=2025_2026_GAHP%20for%20EPP%20DEFRA_Uganda.docx&amp;action=default&amp;mobileredirect=true" TargetMode="External"/><Relationship Id="rId5" Type="http://schemas.openxmlformats.org/officeDocument/2006/relationships/hyperlink" Target="../../../../:f:/r/sites/T_WorkDelivery52/Environmental%20Pollution%20Programme/Uganda%20Outputs/U4/U4.4%20D1?csf=1&amp;web=1&amp;e=IXhe0n" TargetMode="External"/><Relationship Id="rId4" Type="http://schemas.openxmlformats.org/officeDocument/2006/relationships/hyperlink" Target="https://defra.sharepoint.com/:w:/r/sites/T_WorkDelivery52/Environmental%20Pollution%20Programme/Vietnam%20Outputs/AP_VACNE/%5BAP%203.2%20D2%5D%20Awareness_2026_03_31_thu.docx?d=we49789c150334179862da98fc07501db&amp;csf=1&amp;web=1&amp;e=PIDUHU"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defra.sharepoint.com/:w:/r/sites/T_WorkDelivery52/Environmental%20Pollution%20Programme/Vietnam%20Outputs/WM_CED/WM3.2%20D1%20Recommendations%20for%20the%20public%20education_2026_03_31.docx?d=w69dc92b2fab4410d8ec6b104b9526b53&amp;csf=1&amp;web=1&amp;e=gBhp66" TargetMode="External"/><Relationship Id="rId13" Type="http://schemas.openxmlformats.org/officeDocument/2006/relationships/hyperlink" Target="https://defra.sharepoint.com/:w:/r/sites/T_WorkDelivery52/Environmental%20Pollution%20Programme/Vietnam%20Outputs/WM_CED/WM1.3%20D1%20Strategy%20to%20strengthen%20stakeholder%20cooperation%20to%20improve%20SW%20management%20in%20Da%20Nang_2026_03_30.docx?d=w06c0a20ad67d40669044d6c018829550&amp;csf=1&amp;web=1&amp;e=LZGHe2" TargetMode="External"/><Relationship Id="rId3" Type="http://schemas.openxmlformats.org/officeDocument/2006/relationships/hyperlink" Target="../../../../../../:w:/r/teams/Team428/_layouts/15/Doc.aspx?sourcedoc=%7B01E0D08D-957C-4623-AA31-E77854D5219A%7D&amp;file=250613%20GAHP%20for%20EPP%20DEFRA_Vietnam_Waste_Management_Final%20(Jun25).docx&amp;action=default&amp;mobileredirect=true" TargetMode="External"/><Relationship Id="rId7" Type="http://schemas.openxmlformats.org/officeDocument/2006/relationships/hyperlink" Target="https://defra.sharepoint.com/:w:/r/sites/T_WorkDelivery52/Environmental%20Pollution%20Programme/Vietnam%20Outputs/WM_CED/WM3.1%20D1%20Youth%20Leaders%20Activities_2026_03_24.docx?d=wb567ff57795b437e868b324ffefdaa61&amp;csf=1&amp;web=1&amp;e=SKZE6i" TargetMode="External"/><Relationship Id="rId12" Type="http://schemas.openxmlformats.org/officeDocument/2006/relationships/hyperlink" Target="../../../../:f:/r/sites/T_WorkDelivery52/Environmental%20Pollution%20Programme/Uganda%20Outputs/U3/Webinar%20in%20October%202025?csf=1&amp;web=1&amp;e=lZlGCb" TargetMode="External"/><Relationship Id="rId2" Type="http://schemas.openxmlformats.org/officeDocument/2006/relationships/hyperlink" Target="../../../../../../:w:/r/teams/Team428/_layouts/15/Doc.aspx?sourcedoc=%7BEE0258B1-FE32-4A15-978B-69566559D7EE%7D&amp;file=2025_2026_GAHP%20for%20EPP%20DEFRA_Uganda.docx&amp;action=default&amp;mobileredirect=true" TargetMode="External"/><Relationship Id="rId1" Type="http://schemas.openxmlformats.org/officeDocument/2006/relationships/hyperlink" Target="../../../../../../:w:/r/teams/Team428/_layouts/15/Doc.aspx?sourcedoc=%7BC8A9CA27-027F-4F01-8DDD-79E58A47A908%7D&amp;file=250613%20GAHP%20for%20EPP%20DEFRA_Vietnam_IPM_Final%20(Jun25).docx&amp;action=default&amp;mobileredirect=true" TargetMode="External"/><Relationship Id="rId6" Type="http://schemas.openxmlformats.org/officeDocument/2006/relationships/hyperlink" Target="../../../../:w:/r/sites/T_WorkDelivery52/Environmental%20Pollution%20Programme/Vietnam%20Outputs/IPM_RA/IPM2.3%20D1%20-%20Project%20workshop%20report_20.03.26.docx?d=wb684048f73ce4bf6aa1e39d192481b84&amp;csf=1&amp;web=1&amp;e=UhDJtg" TargetMode="External"/><Relationship Id="rId11" Type="http://schemas.openxmlformats.org/officeDocument/2006/relationships/hyperlink" Target="../../../../:f:/r/sites/T_WorkDelivery52/Environmental%20Pollution%20Programme/Uganda%20Outputs/U3/U3D5?csf=1&amp;web=1&amp;e=ydKcUr" TargetMode="External"/><Relationship Id="rId5" Type="http://schemas.openxmlformats.org/officeDocument/2006/relationships/hyperlink" Target="https://defra.sharepoint.com/:w:/r/sites/T_WorkDelivery52/Environmental%20Pollution%20Programme/Vietnam%20Outputs/AP_VACNE/%5BAP%203.2%20D2%5D%20Awareness_2026_03_31_thu.docx?d=we49789c150334179862da98fc07501db&amp;csf=1&amp;web=1&amp;e=PIDUHU" TargetMode="External"/><Relationship Id="rId10" Type="http://schemas.openxmlformats.org/officeDocument/2006/relationships/hyperlink" Target="https://defra.sharepoint.com/:w:/r/sites/T_WorkDelivery52/Environmental%20Pollution%20Programme/Uganda%20Outputs/U4/U4.4%20D1/CSO%20Awareness%20campaign%20final%20report%20-%20March%2031,%202026.docx?d=w3e62d24c9c0a4d778eab2ee2c48814ac&amp;csf=1&amp;web=1&amp;e=lUaASE" TargetMode="External"/><Relationship Id="rId4" Type="http://schemas.openxmlformats.org/officeDocument/2006/relationships/hyperlink" Target="../../../../../../:w:/t/Team428/EZM8_gQasTJOmeGOvnvorA4BQYBvG-7up563G-7eyb2xng?e=KMIHnB" TargetMode="External"/><Relationship Id="rId9" Type="http://schemas.openxmlformats.org/officeDocument/2006/relationships/hyperlink" Target="../../../../../../sites/T_WorkDelivery52/Environmental%20Pollution%20Programme/Forms/AllItems.aspx?viewid=9bf2247c%2D7a8d%2D4ee6%2Db27a%2Dc7b1c7b4653f&amp;id=%2Fsites%2FT%5FWorkDelivery52%2FEnvironmental%20Pollution%20Programme%2FUganda%20Outputs%2FU3%2FU3D5%2FAirQo%20%2DGAHP%20Community%20TRAP%20%20awareness%20Attendance%20sheets%2027th%20%2628th%20Feb%202026%2Epdf&amp;parent=%2Fsites%2FT%5FWorkDelivery52%2FEnvironmental%20Pollution%20Programme%2FUganda%20Outputs%2FU3%2FU3D5"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gov.uk/government/publications/uk-climate-finance-results"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gov.uk/government/publications/uk-climate-finance-results"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microsoft.com/office/2017/10/relationships/threadedComment" Target="../threadedComments/threadedComment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4" Type="http://schemas.microsoft.com/office/2017/10/relationships/threadedComment" Target="../threadedComments/threadedComment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4" Type="http://schemas.microsoft.com/office/2017/10/relationships/threadedComment" Target="../threadedComments/threadedComment6.xml"/></Relationships>
</file>

<file path=xl/worksheets/_rels/sheet9.xml.rels><?xml version="1.0" encoding="UTF-8" standalone="yes"?>
<Relationships xmlns="http://schemas.openxmlformats.org/package/2006/relationships"><Relationship Id="rId2" Type="http://schemas.openxmlformats.org/officeDocument/2006/relationships/hyperlink" Target="https://defra.sharepoint.com/:w:/t/Team428/IQDSyMRcWiH3TK5f9T4Qyz_XAVLMPyZQdKIkx3Q32IvZLgw?e=IbTXVV" TargetMode="External"/><Relationship Id="rId1" Type="http://schemas.openxmlformats.org/officeDocument/2006/relationships/hyperlink" Target="https://assets.publishing.service.gov.uk/government/uploads/system/uploads/attachment_data/file/813600/KPI-15-extent-ICF-intervention-lead-transformational-change.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79998168889431442"/>
  </sheetPr>
  <dimension ref="A1:XFD121"/>
  <sheetViews>
    <sheetView zoomScaleNormal="100" workbookViewId="0">
      <pane ySplit="5" topLeftCell="A6" activePane="bottomLeft" state="frozen"/>
      <selection pane="bottomLeft" activeCell="A7" sqref="A7:C7"/>
    </sheetView>
  </sheetViews>
  <sheetFormatPr defaultRowHeight="13.2" x14ac:dyDescent="0.25"/>
  <cols>
    <col min="1" max="1" width="5.33203125" style="25" customWidth="1"/>
    <col min="2" max="2" width="58.44140625" style="25" customWidth="1"/>
    <col min="3" max="3" width="57.44140625" style="25" customWidth="1"/>
    <col min="5" max="5" width="5" customWidth="1"/>
    <col min="6" max="6" width="66.5546875" customWidth="1"/>
  </cols>
  <sheetData>
    <row r="1" spans="1:6" s="115" customFormat="1" ht="30" x14ac:dyDescent="0.5">
      <c r="A1" s="113" t="s">
        <v>0</v>
      </c>
      <c r="B1" s="114"/>
      <c r="C1" s="114"/>
    </row>
    <row r="2" spans="1:6" x14ac:dyDescent="0.25">
      <c r="A2" s="26" t="s">
        <v>1</v>
      </c>
    </row>
    <row r="3" spans="1:6" x14ac:dyDescent="0.25">
      <c r="A3" s="123" t="s">
        <v>2</v>
      </c>
    </row>
    <row r="4" spans="1:6" x14ac:dyDescent="0.25">
      <c r="A4" s="51" t="s">
        <v>3</v>
      </c>
    </row>
    <row r="6" spans="1:6" ht="20.25" customHeight="1" x14ac:dyDescent="0.25">
      <c r="A6" s="663" t="s">
        <v>4</v>
      </c>
      <c r="B6" s="663"/>
      <c r="C6" s="663"/>
    </row>
    <row r="7" spans="1:6" ht="23.25" customHeight="1" x14ac:dyDescent="0.25">
      <c r="A7" s="662" t="s">
        <v>5</v>
      </c>
      <c r="B7" s="662"/>
      <c r="C7" s="662"/>
    </row>
    <row r="8" spans="1:6" ht="19.5" customHeight="1" x14ac:dyDescent="0.25">
      <c r="A8" s="663" t="s">
        <v>6</v>
      </c>
      <c r="B8" s="663"/>
      <c r="C8" s="663"/>
    </row>
    <row r="9" spans="1:6" ht="32.25" customHeight="1" x14ac:dyDescent="0.25">
      <c r="A9" s="662" t="s">
        <v>7</v>
      </c>
      <c r="B9" s="662"/>
      <c r="C9" s="662"/>
    </row>
    <row r="10" spans="1:6" x14ac:dyDescent="0.25">
      <c r="A10" s="27"/>
      <c r="B10" s="27"/>
      <c r="C10" s="27"/>
    </row>
    <row r="11" spans="1:6" ht="15.6" x14ac:dyDescent="0.25">
      <c r="A11" s="663" t="s">
        <v>8</v>
      </c>
      <c r="B11" s="663"/>
      <c r="C11" s="663"/>
    </row>
    <row r="12" spans="1:6" ht="25.5" customHeight="1" x14ac:dyDescent="0.25">
      <c r="A12" s="662" t="s">
        <v>9</v>
      </c>
      <c r="B12" s="662"/>
      <c r="C12" s="662"/>
    </row>
    <row r="13" spans="1:6" ht="43.5" customHeight="1" x14ac:dyDescent="0.25">
      <c r="A13" s="662" t="s">
        <v>10</v>
      </c>
      <c r="B13" s="662"/>
      <c r="C13" s="662"/>
      <c r="F13" s="45"/>
    </row>
    <row r="14" spans="1:6" ht="15" customHeight="1" x14ac:dyDescent="0.25">
      <c r="A14" s="28"/>
      <c r="B14" s="29"/>
      <c r="C14" s="24"/>
    </row>
    <row r="15" spans="1:6" ht="15.6" x14ac:dyDescent="0.25">
      <c r="A15" s="663" t="s">
        <v>11</v>
      </c>
      <c r="B15" s="663"/>
      <c r="C15" s="663"/>
    </row>
    <row r="16" spans="1:6" ht="29.25" customHeight="1" x14ac:dyDescent="0.25">
      <c r="A16" s="662" t="s">
        <v>12</v>
      </c>
      <c r="B16" s="662"/>
      <c r="C16" s="662"/>
    </row>
    <row r="17" spans="1:3" s="43" customFormat="1" ht="24" customHeight="1" x14ac:dyDescent="0.25">
      <c r="A17" s="662" t="s">
        <v>13</v>
      </c>
      <c r="B17" s="662"/>
      <c r="C17" s="662"/>
    </row>
    <row r="18" spans="1:3" x14ac:dyDescent="0.25">
      <c r="A18" s="24"/>
      <c r="B18" s="24"/>
      <c r="C18" s="24"/>
    </row>
    <row r="19" spans="1:3" ht="15.6" x14ac:dyDescent="0.25">
      <c r="A19" s="663" t="s">
        <v>14</v>
      </c>
      <c r="B19" s="663"/>
      <c r="C19" s="663"/>
    </row>
    <row r="20" spans="1:3" ht="27.75" customHeight="1" x14ac:dyDescent="0.25">
      <c r="A20" s="662" t="s">
        <v>15</v>
      </c>
      <c r="B20" s="662"/>
      <c r="C20" s="662"/>
    </row>
    <row r="21" spans="1:3" ht="17.25" customHeight="1" x14ac:dyDescent="0.25">
      <c r="A21" s="662" t="s">
        <v>16</v>
      </c>
      <c r="B21" s="662"/>
      <c r="C21" s="662"/>
    </row>
    <row r="22" spans="1:3" ht="17.25" customHeight="1" x14ac:dyDescent="0.25">
      <c r="A22" s="662" t="s">
        <v>17</v>
      </c>
      <c r="B22" s="662"/>
      <c r="C22" s="662"/>
    </row>
    <row r="23" spans="1:3" x14ac:dyDescent="0.25">
      <c r="A23" s="31" t="s">
        <v>18</v>
      </c>
      <c r="B23" s="662" t="s">
        <v>19</v>
      </c>
      <c r="C23" s="667"/>
    </row>
    <row r="24" spans="1:3" x14ac:dyDescent="0.25">
      <c r="A24" s="31" t="s">
        <v>18</v>
      </c>
      <c r="B24" s="662" t="s">
        <v>20</v>
      </c>
      <c r="C24" s="667"/>
    </row>
    <row r="25" spans="1:3" ht="17.399999999999999" x14ac:dyDescent="0.25">
      <c r="A25" s="28"/>
      <c r="B25" s="28"/>
      <c r="C25" s="28"/>
    </row>
    <row r="26" spans="1:3" ht="18" customHeight="1" x14ac:dyDescent="0.25">
      <c r="A26" s="663" t="s">
        <v>21</v>
      </c>
      <c r="B26" s="663"/>
      <c r="C26" s="663"/>
    </row>
    <row r="27" spans="1:3" ht="30" customHeight="1" x14ac:dyDescent="0.25">
      <c r="A27" s="662" t="s">
        <v>22</v>
      </c>
      <c r="B27" s="662"/>
      <c r="C27" s="662"/>
    </row>
    <row r="28" spans="1:3" ht="45" customHeight="1" x14ac:dyDescent="0.25">
      <c r="A28" s="662" t="s">
        <v>23</v>
      </c>
      <c r="B28" s="662"/>
      <c r="C28" s="662"/>
    </row>
    <row r="29" spans="1:3" ht="39.75" customHeight="1" x14ac:dyDescent="0.25">
      <c r="A29" s="662" t="s">
        <v>24</v>
      </c>
      <c r="B29" s="662"/>
      <c r="C29" s="662"/>
    </row>
    <row r="30" spans="1:3" x14ac:dyDescent="0.25">
      <c r="A30" s="662"/>
      <c r="B30" s="662"/>
      <c r="C30" s="662"/>
    </row>
    <row r="31" spans="1:3" ht="12.75" customHeight="1" x14ac:dyDescent="0.25">
      <c r="A31" s="663" t="s">
        <v>25</v>
      </c>
      <c r="B31" s="663"/>
      <c r="C31" s="663"/>
    </row>
    <row r="32" spans="1:3" ht="24.75" customHeight="1" x14ac:dyDescent="0.25">
      <c r="A32" s="662" t="s">
        <v>26</v>
      </c>
      <c r="B32" s="662"/>
      <c r="C32" s="662"/>
    </row>
    <row r="33" spans="1:13" ht="12.75" customHeight="1" x14ac:dyDescent="0.25">
      <c r="A33" s="24"/>
      <c r="B33" s="24"/>
      <c r="C33" s="24"/>
    </row>
    <row r="34" spans="1:13" ht="12.75" customHeight="1" x14ac:dyDescent="0.25">
      <c r="A34" s="668" t="s">
        <v>27</v>
      </c>
      <c r="B34" s="668"/>
      <c r="C34" s="668"/>
      <c r="F34" s="36"/>
    </row>
    <row r="35" spans="1:13" ht="12.75" customHeight="1" x14ac:dyDescent="0.25">
      <c r="A35" s="31" t="s">
        <v>18</v>
      </c>
      <c r="B35" s="662" t="s">
        <v>28</v>
      </c>
      <c r="C35" s="667"/>
      <c r="F35" s="44"/>
    </row>
    <row r="36" spans="1:13" ht="12.75" customHeight="1" x14ac:dyDescent="0.25">
      <c r="A36" s="31" t="s">
        <v>18</v>
      </c>
      <c r="B36" s="662" t="s">
        <v>29</v>
      </c>
      <c r="C36" s="667"/>
      <c r="F36" s="44"/>
    </row>
    <row r="37" spans="1:13" ht="12.75" customHeight="1" x14ac:dyDescent="0.25">
      <c r="A37" s="31" t="s">
        <v>18</v>
      </c>
      <c r="B37" s="666" t="s">
        <v>30</v>
      </c>
      <c r="C37" s="667"/>
      <c r="F37" s="36"/>
    </row>
    <row r="38" spans="1:13" ht="12.75" customHeight="1" x14ac:dyDescent="0.25">
      <c r="A38" s="31" t="s">
        <v>18</v>
      </c>
      <c r="B38" s="666" t="s">
        <v>31</v>
      </c>
      <c r="C38" s="667"/>
      <c r="F38" s="36"/>
    </row>
    <row r="39" spans="1:13" ht="12.75" customHeight="1" x14ac:dyDescent="0.25">
      <c r="A39" s="31" t="s">
        <v>18</v>
      </c>
      <c r="B39" s="662" t="s">
        <v>32</v>
      </c>
      <c r="C39" s="667"/>
      <c r="F39" s="36"/>
    </row>
    <row r="40" spans="1:13" ht="12.75" customHeight="1" x14ac:dyDescent="0.25">
      <c r="A40" s="31" t="s">
        <v>18</v>
      </c>
      <c r="B40" s="662" t="s">
        <v>33</v>
      </c>
      <c r="C40" s="667"/>
      <c r="F40" s="36"/>
    </row>
    <row r="41" spans="1:13" ht="12.75" customHeight="1" x14ac:dyDescent="0.25">
      <c r="A41" s="31" t="s">
        <v>18</v>
      </c>
      <c r="B41" s="662" t="s">
        <v>34</v>
      </c>
      <c r="C41" s="667"/>
      <c r="F41" s="36"/>
    </row>
    <row r="42" spans="1:13" ht="12.75" customHeight="1" x14ac:dyDescent="0.25">
      <c r="A42" s="31" t="s">
        <v>18</v>
      </c>
      <c r="B42" s="666" t="s">
        <v>35</v>
      </c>
      <c r="C42" s="667"/>
      <c r="F42" s="36"/>
    </row>
    <row r="43" spans="1:13" ht="12.75" customHeight="1" x14ac:dyDescent="0.25">
      <c r="A43" s="31" t="s">
        <v>18</v>
      </c>
      <c r="B43" s="662" t="s">
        <v>36</v>
      </c>
      <c r="C43" s="667"/>
      <c r="F43" s="36"/>
    </row>
    <row r="44" spans="1:13" ht="12.75" customHeight="1" x14ac:dyDescent="0.25">
      <c r="A44" s="31"/>
      <c r="B44" s="666"/>
      <c r="C44" s="667"/>
      <c r="F44" s="36"/>
    </row>
    <row r="45" spans="1:13" x14ac:dyDescent="0.25">
      <c r="A45" s="662" t="s">
        <v>37</v>
      </c>
      <c r="B45" s="662"/>
      <c r="C45" s="662"/>
      <c r="F45" s="36"/>
    </row>
    <row r="46" spans="1:13" x14ac:dyDescent="0.25">
      <c r="A46" s="662" t="s">
        <v>38</v>
      </c>
      <c r="B46" s="662"/>
      <c r="C46" s="662"/>
      <c r="D46" s="36"/>
      <c r="E46" s="36"/>
      <c r="F46" s="34"/>
      <c r="G46" s="36"/>
      <c r="H46" s="36"/>
      <c r="I46" s="36"/>
      <c r="J46" s="36"/>
      <c r="K46" s="36"/>
      <c r="L46" s="36"/>
      <c r="M46" s="36"/>
    </row>
    <row r="47" spans="1:13" x14ac:dyDescent="0.25">
      <c r="A47" s="662" t="s">
        <v>39</v>
      </c>
      <c r="B47" s="662"/>
      <c r="C47" s="662"/>
      <c r="D47" s="36"/>
      <c r="E47" s="36"/>
      <c r="F47" s="34"/>
      <c r="G47" s="36"/>
      <c r="H47" s="36"/>
      <c r="I47" s="36"/>
      <c r="J47" s="36"/>
      <c r="K47" s="36"/>
      <c r="L47" s="36"/>
      <c r="M47" s="36"/>
    </row>
    <row r="48" spans="1:13" x14ac:dyDescent="0.25">
      <c r="A48" s="24"/>
      <c r="B48" s="24"/>
      <c r="C48" s="24"/>
      <c r="D48" s="36"/>
      <c r="E48" s="36"/>
      <c r="F48" s="34"/>
      <c r="G48" s="36"/>
      <c r="H48" s="36"/>
      <c r="I48" s="36"/>
      <c r="J48" s="36"/>
      <c r="K48" s="36"/>
      <c r="L48" s="36"/>
      <c r="M48" s="36"/>
    </row>
    <row r="49" spans="1:13" x14ac:dyDescent="0.25">
      <c r="A49" s="662" t="s">
        <v>40</v>
      </c>
      <c r="B49" s="662"/>
      <c r="C49" s="662"/>
      <c r="D49" s="36"/>
      <c r="E49" s="36"/>
      <c r="F49" s="34"/>
      <c r="G49" s="36"/>
      <c r="H49" s="36"/>
      <c r="I49" s="36"/>
      <c r="J49" s="36"/>
      <c r="K49" s="36"/>
      <c r="L49" s="36"/>
      <c r="M49" s="36"/>
    </row>
    <row r="50" spans="1:13" x14ac:dyDescent="0.25">
      <c r="A50" s="24"/>
      <c r="B50" s="24"/>
      <c r="C50" s="24"/>
      <c r="D50" s="36"/>
      <c r="E50" s="36"/>
      <c r="F50" s="34"/>
      <c r="G50" s="36"/>
      <c r="H50" s="36"/>
      <c r="I50" s="36"/>
      <c r="J50" s="36"/>
      <c r="K50" s="36"/>
      <c r="L50" s="36"/>
      <c r="M50" s="36"/>
    </row>
    <row r="51" spans="1:13" x14ac:dyDescent="0.25">
      <c r="A51" s="24"/>
      <c r="B51" s="24"/>
      <c r="C51" s="24"/>
      <c r="D51" s="36"/>
      <c r="E51" s="36"/>
      <c r="F51" s="34"/>
      <c r="G51" s="36"/>
      <c r="H51" s="36"/>
      <c r="I51" s="36"/>
      <c r="J51" s="36"/>
      <c r="K51" s="36"/>
      <c r="L51" s="36"/>
      <c r="M51" s="36"/>
    </row>
    <row r="52" spans="1:13" x14ac:dyDescent="0.25">
      <c r="A52" s="24"/>
      <c r="B52" s="24"/>
      <c r="C52" s="24"/>
      <c r="D52" s="36"/>
      <c r="E52" s="36"/>
      <c r="F52" s="34"/>
      <c r="G52" s="36"/>
      <c r="H52" s="36"/>
      <c r="I52" s="36"/>
      <c r="J52" s="36"/>
      <c r="K52" s="36"/>
      <c r="L52" s="36"/>
      <c r="M52" s="36"/>
    </row>
    <row r="53" spans="1:13" x14ac:dyDescent="0.25">
      <c r="A53" s="24"/>
      <c r="B53" s="24"/>
      <c r="C53" s="24"/>
      <c r="D53" s="36"/>
      <c r="E53" s="36"/>
      <c r="F53" s="34"/>
      <c r="G53" s="36"/>
      <c r="H53" s="36"/>
      <c r="I53" s="36"/>
      <c r="J53" s="36"/>
      <c r="K53" s="36"/>
      <c r="L53" s="36"/>
      <c r="M53" s="36"/>
    </row>
    <row r="54" spans="1:13" x14ac:dyDescent="0.25">
      <c r="A54" s="24"/>
      <c r="B54" s="24"/>
      <c r="C54" s="24"/>
      <c r="D54" s="36"/>
      <c r="E54" s="36"/>
      <c r="F54" s="34"/>
      <c r="G54" s="36"/>
      <c r="H54" s="36"/>
      <c r="I54" s="36"/>
      <c r="J54" s="36"/>
      <c r="K54" s="36"/>
      <c r="L54" s="36"/>
      <c r="M54" s="36"/>
    </row>
    <row r="55" spans="1:13" x14ac:dyDescent="0.25">
      <c r="A55" s="24"/>
      <c r="B55" s="24"/>
      <c r="C55" s="24"/>
      <c r="D55" s="36"/>
      <c r="E55" s="36"/>
      <c r="F55" s="34"/>
      <c r="G55" s="36"/>
      <c r="H55" s="36"/>
      <c r="I55" s="36"/>
      <c r="J55" s="36"/>
      <c r="K55" s="36"/>
      <c r="L55" s="36"/>
      <c r="M55" s="36"/>
    </row>
    <row r="56" spans="1:13" x14ac:dyDescent="0.25">
      <c r="A56" s="24"/>
      <c r="B56" s="24"/>
      <c r="C56" s="24"/>
      <c r="D56" s="36"/>
      <c r="E56" s="36"/>
      <c r="F56" s="34"/>
      <c r="G56" s="36"/>
      <c r="H56" s="36"/>
      <c r="I56" s="36"/>
      <c r="J56" s="36"/>
      <c r="K56" s="36"/>
      <c r="L56" s="36"/>
      <c r="M56" s="36"/>
    </row>
    <row r="57" spans="1:13" x14ac:dyDescent="0.25">
      <c r="A57" s="24"/>
      <c r="B57" s="24"/>
      <c r="C57" s="24"/>
      <c r="D57" s="36"/>
      <c r="E57" s="36"/>
      <c r="F57" s="34"/>
      <c r="G57" s="36"/>
      <c r="H57" s="36"/>
      <c r="I57" s="36"/>
      <c r="J57" s="36"/>
      <c r="K57" s="36"/>
      <c r="L57" s="36"/>
      <c r="M57" s="36"/>
    </row>
    <row r="58" spans="1:13" x14ac:dyDescent="0.25">
      <c r="A58" s="24"/>
      <c r="B58" s="24"/>
      <c r="C58" s="24"/>
      <c r="D58" s="36"/>
      <c r="E58" s="36"/>
      <c r="F58" s="34"/>
      <c r="G58" s="36"/>
      <c r="H58" s="36"/>
      <c r="I58" s="36"/>
      <c r="J58" s="36"/>
      <c r="K58" s="36"/>
      <c r="L58" s="36"/>
      <c r="M58" s="36"/>
    </row>
    <row r="59" spans="1:13" x14ac:dyDescent="0.25">
      <c r="A59" s="24"/>
      <c r="B59" s="24"/>
      <c r="C59" s="24"/>
      <c r="D59" s="36"/>
      <c r="E59" s="36"/>
      <c r="F59" s="34"/>
      <c r="G59" s="36"/>
      <c r="H59" s="36"/>
      <c r="I59" s="36"/>
      <c r="J59" s="36"/>
      <c r="K59" s="36"/>
      <c r="L59" s="36"/>
      <c r="M59" s="36"/>
    </row>
    <row r="60" spans="1:13" x14ac:dyDescent="0.25">
      <c r="A60" s="24"/>
      <c r="B60" s="24"/>
      <c r="C60" s="24"/>
      <c r="D60" s="36"/>
      <c r="E60" s="36"/>
      <c r="F60" s="34"/>
      <c r="G60" s="36"/>
      <c r="H60" s="36"/>
      <c r="I60" s="36"/>
      <c r="J60" s="36"/>
      <c r="K60" s="36"/>
      <c r="L60" s="36"/>
      <c r="M60" s="36"/>
    </row>
    <row r="61" spans="1:13" x14ac:dyDescent="0.25">
      <c r="A61" s="24"/>
      <c r="B61" s="24"/>
      <c r="C61" s="24"/>
      <c r="D61" s="36"/>
      <c r="E61" s="36"/>
      <c r="F61" s="34"/>
      <c r="G61" s="36"/>
      <c r="H61" s="36"/>
      <c r="I61" s="36"/>
      <c r="J61" s="36"/>
      <c r="K61" s="36"/>
      <c r="L61" s="36"/>
      <c r="M61" s="36"/>
    </row>
    <row r="62" spans="1:13" x14ac:dyDescent="0.25">
      <c r="A62" s="24"/>
      <c r="B62" s="24"/>
      <c r="C62" s="24"/>
      <c r="D62" s="36"/>
      <c r="E62" s="36"/>
      <c r="F62" s="34"/>
      <c r="G62" s="36"/>
      <c r="H62" s="36"/>
      <c r="I62" s="36"/>
      <c r="J62" s="36"/>
      <c r="K62" s="36"/>
      <c r="L62" s="36"/>
      <c r="M62" s="36"/>
    </row>
    <row r="63" spans="1:13" x14ac:dyDescent="0.25">
      <c r="A63" s="24"/>
      <c r="B63" s="24"/>
      <c r="C63" s="24"/>
      <c r="D63" s="36"/>
      <c r="E63" s="36"/>
      <c r="F63" s="34"/>
      <c r="G63" s="36"/>
      <c r="H63" s="36"/>
      <c r="I63" s="36"/>
      <c r="J63" s="36"/>
      <c r="K63" s="36"/>
      <c r="L63" s="36"/>
      <c r="M63" s="36"/>
    </row>
    <row r="64" spans="1:13" x14ac:dyDescent="0.25">
      <c r="A64" s="24"/>
      <c r="B64" s="24"/>
      <c r="C64" s="24"/>
      <c r="D64" s="36"/>
      <c r="E64" s="36"/>
      <c r="F64" s="34"/>
      <c r="G64" s="36"/>
      <c r="H64" s="36"/>
      <c r="I64" s="36"/>
      <c r="J64" s="36"/>
      <c r="K64" s="36"/>
      <c r="L64" s="36"/>
      <c r="M64" s="36"/>
    </row>
    <row r="65" spans="1:13" x14ac:dyDescent="0.25">
      <c r="A65" s="24"/>
      <c r="B65" s="24"/>
      <c r="C65" s="24"/>
      <c r="D65" s="36"/>
      <c r="E65" s="36"/>
      <c r="F65" s="34"/>
      <c r="G65" s="36"/>
      <c r="H65" s="36"/>
      <c r="I65" s="36"/>
      <c r="J65" s="36"/>
      <c r="K65" s="36"/>
      <c r="L65" s="36"/>
      <c r="M65" s="36"/>
    </row>
    <row r="66" spans="1:13" x14ac:dyDescent="0.25">
      <c r="A66" s="24"/>
      <c r="B66" s="24"/>
      <c r="C66" s="24"/>
      <c r="D66" s="36"/>
      <c r="E66" s="36"/>
      <c r="F66" s="34"/>
      <c r="G66" s="36"/>
      <c r="H66" s="36"/>
      <c r="I66" s="36"/>
      <c r="J66" s="36"/>
      <c r="K66" s="36"/>
      <c r="L66" s="36"/>
      <c r="M66" s="36"/>
    </row>
    <row r="67" spans="1:13" x14ac:dyDescent="0.25">
      <c r="A67" s="24"/>
      <c r="B67" s="24"/>
      <c r="C67" s="24"/>
      <c r="D67" s="36"/>
      <c r="E67" s="36"/>
      <c r="F67" s="34"/>
      <c r="G67" s="36"/>
      <c r="H67" s="36"/>
      <c r="I67" s="36"/>
      <c r="J67" s="36"/>
      <c r="K67" s="36"/>
      <c r="L67" s="36"/>
      <c r="M67" s="36"/>
    </row>
    <row r="68" spans="1:13" x14ac:dyDescent="0.25">
      <c r="A68" s="24"/>
      <c r="B68" s="24"/>
      <c r="C68" s="24"/>
      <c r="D68" s="36"/>
      <c r="E68" s="36"/>
      <c r="F68" s="34"/>
      <c r="G68" s="36"/>
      <c r="H68" s="36"/>
      <c r="I68" s="36"/>
      <c r="J68" s="36"/>
      <c r="K68" s="36"/>
      <c r="L68" s="36"/>
      <c r="M68" s="36"/>
    </row>
    <row r="69" spans="1:13" x14ac:dyDescent="0.25">
      <c r="A69" s="24"/>
      <c r="B69" s="24"/>
      <c r="C69" s="24"/>
      <c r="D69" s="36"/>
      <c r="E69" s="36"/>
      <c r="F69" s="34"/>
      <c r="G69" s="36"/>
      <c r="H69" s="36"/>
      <c r="I69" s="36"/>
      <c r="J69" s="36"/>
      <c r="K69" s="36"/>
      <c r="L69" s="36"/>
      <c r="M69" s="36"/>
    </row>
    <row r="70" spans="1:13" x14ac:dyDescent="0.25">
      <c r="A70" s="24"/>
      <c r="B70" s="24"/>
      <c r="C70" s="24"/>
      <c r="D70" s="36"/>
      <c r="E70" s="36"/>
      <c r="F70" s="34"/>
      <c r="G70" s="36"/>
      <c r="H70" s="36"/>
      <c r="I70" s="36"/>
      <c r="J70" s="36"/>
      <c r="K70" s="36"/>
      <c r="L70" s="36"/>
      <c r="M70" s="36"/>
    </row>
    <row r="71" spans="1:13" x14ac:dyDescent="0.25">
      <c r="A71" s="24"/>
      <c r="B71" s="24"/>
      <c r="C71" s="24"/>
      <c r="D71" s="36"/>
      <c r="E71" s="36"/>
      <c r="F71" s="34"/>
      <c r="G71" s="36"/>
      <c r="H71" s="36"/>
      <c r="I71" s="36"/>
      <c r="J71" s="36"/>
      <c r="K71" s="36"/>
      <c r="L71" s="36"/>
      <c r="M71" s="36"/>
    </row>
    <row r="72" spans="1:13" x14ac:dyDescent="0.25">
      <c r="A72" s="24"/>
      <c r="B72" s="24"/>
      <c r="C72" s="24"/>
      <c r="D72" s="36"/>
      <c r="E72" s="36"/>
      <c r="F72" s="34"/>
      <c r="G72" s="36"/>
      <c r="H72" s="36"/>
      <c r="I72" s="36"/>
      <c r="J72" s="36"/>
      <c r="K72" s="36"/>
      <c r="L72" s="36"/>
      <c r="M72" s="36"/>
    </row>
    <row r="73" spans="1:13" x14ac:dyDescent="0.25">
      <c r="A73" s="24"/>
      <c r="B73" s="24"/>
      <c r="C73" s="24"/>
      <c r="D73" s="36"/>
      <c r="E73" s="36"/>
      <c r="F73" s="34"/>
      <c r="G73" s="36"/>
      <c r="H73" s="36"/>
      <c r="I73" s="36"/>
      <c r="J73" s="36"/>
      <c r="K73" s="36"/>
      <c r="L73" s="36"/>
      <c r="M73" s="36"/>
    </row>
    <row r="74" spans="1:13" x14ac:dyDescent="0.25">
      <c r="A74" s="24"/>
      <c r="B74" s="24"/>
      <c r="C74" s="24"/>
      <c r="D74" s="36"/>
      <c r="E74" s="36"/>
      <c r="F74" s="34"/>
      <c r="G74" s="36"/>
      <c r="H74" s="36"/>
      <c r="I74" s="36"/>
      <c r="J74" s="36"/>
      <c r="K74" s="36"/>
      <c r="L74" s="36"/>
      <c r="M74" s="36"/>
    </row>
    <row r="75" spans="1:13" x14ac:dyDescent="0.25">
      <c r="A75" s="24"/>
      <c r="B75" s="24"/>
      <c r="C75" s="24"/>
      <c r="D75" s="36"/>
      <c r="E75" s="36"/>
      <c r="F75" s="34"/>
      <c r="G75" s="36"/>
      <c r="H75" s="36"/>
      <c r="I75" s="36"/>
      <c r="J75" s="36"/>
      <c r="K75" s="36"/>
      <c r="L75" s="36"/>
      <c r="M75" s="36"/>
    </row>
    <row r="76" spans="1:13" x14ac:dyDescent="0.25">
      <c r="A76" s="24"/>
      <c r="B76" s="24"/>
      <c r="C76" s="24"/>
      <c r="D76" s="36"/>
      <c r="E76" s="36"/>
      <c r="F76" s="34"/>
      <c r="G76" s="36"/>
      <c r="H76" s="36"/>
      <c r="I76" s="36"/>
      <c r="J76" s="36"/>
      <c r="K76" s="36"/>
      <c r="L76" s="36"/>
      <c r="M76" s="36"/>
    </row>
    <row r="77" spans="1:13" ht="12.75" customHeight="1" x14ac:dyDescent="0.25">
      <c r="A77" s="30"/>
      <c r="B77" s="30"/>
      <c r="C77" s="30"/>
      <c r="D77" s="36"/>
      <c r="E77" s="36"/>
      <c r="G77" s="36"/>
      <c r="H77" s="36"/>
      <c r="I77" s="36"/>
      <c r="J77" s="36"/>
      <c r="K77" s="36"/>
      <c r="L77" s="36"/>
      <c r="M77" s="36"/>
    </row>
    <row r="78" spans="1:13" ht="12.75" customHeight="1" x14ac:dyDescent="0.25">
      <c r="A78" s="663" t="s">
        <v>41</v>
      </c>
      <c r="B78" s="663"/>
      <c r="C78" s="663"/>
    </row>
    <row r="79" spans="1:13" ht="17.25" customHeight="1" x14ac:dyDescent="0.25">
      <c r="A79" s="662" t="s">
        <v>42</v>
      </c>
      <c r="B79" s="662"/>
      <c r="C79" s="662"/>
    </row>
    <row r="80" spans="1:13" ht="17.25" customHeight="1" x14ac:dyDescent="0.25">
      <c r="A80" s="662" t="s">
        <v>43</v>
      </c>
      <c r="B80" s="662"/>
      <c r="C80" s="662"/>
      <c r="F80" s="34"/>
    </row>
    <row r="81" spans="1:16384" ht="25.5" customHeight="1" x14ac:dyDescent="0.25">
      <c r="A81" s="662" t="s">
        <v>44</v>
      </c>
      <c r="B81" s="662"/>
      <c r="C81" s="662"/>
      <c r="F81" s="37"/>
    </row>
    <row r="82" spans="1:16384" ht="28.5" customHeight="1" x14ac:dyDescent="0.25">
      <c r="A82" s="666" t="s">
        <v>45</v>
      </c>
      <c r="B82" s="662"/>
      <c r="C82" s="662"/>
    </row>
    <row r="83" spans="1:16384" ht="27" customHeight="1" x14ac:dyDescent="0.25">
      <c r="A83" s="666" t="s">
        <v>46</v>
      </c>
      <c r="B83" s="662"/>
      <c r="C83" s="662"/>
    </row>
    <row r="84" spans="1:16384" x14ac:dyDescent="0.25">
      <c r="A84" s="35"/>
      <c r="B84" s="24"/>
      <c r="C84" s="24"/>
    </row>
    <row r="85" spans="1:16384" ht="15.6" x14ac:dyDescent="0.25">
      <c r="A85" s="663" t="s">
        <v>47</v>
      </c>
      <c r="B85" s="663"/>
      <c r="C85" s="663"/>
    </row>
    <row r="86" spans="1:16384" ht="14.25" customHeight="1" x14ac:dyDescent="0.25">
      <c r="A86" s="666" t="s">
        <v>48</v>
      </c>
      <c r="B86" s="662"/>
      <c r="C86" s="662"/>
    </row>
    <row r="87" spans="1:16384" ht="14.25" customHeight="1" x14ac:dyDescent="0.25">
      <c r="A87" s="662" t="s">
        <v>49</v>
      </c>
      <c r="B87" s="662"/>
      <c r="C87" s="662"/>
    </row>
    <row r="88" spans="1:16384" ht="14.25" customHeight="1" x14ac:dyDescent="0.25">
      <c r="A88" s="666" t="s">
        <v>50</v>
      </c>
      <c r="B88" s="662"/>
      <c r="C88" s="662"/>
      <c r="F88" s="34"/>
    </row>
    <row r="89" spans="1:16384" ht="27" customHeight="1" x14ac:dyDescent="0.25">
      <c r="A89" s="666" t="s">
        <v>51</v>
      </c>
      <c r="B89" s="662"/>
      <c r="C89" s="662"/>
      <c r="F89" s="34"/>
    </row>
    <row r="90" spans="1:16384" x14ac:dyDescent="0.25">
      <c r="A90" s="24"/>
      <c r="B90" s="24"/>
      <c r="C90" s="24"/>
      <c r="F90" s="34"/>
    </row>
    <row r="91" spans="1:16384" ht="20.25" customHeight="1" x14ac:dyDescent="0.25">
      <c r="A91" s="663" t="s">
        <v>52</v>
      </c>
      <c r="B91" s="663"/>
      <c r="C91" s="663"/>
      <c r="F91" s="38"/>
    </row>
    <row r="92" spans="1:16384" ht="17.25" customHeight="1" x14ac:dyDescent="0.25">
      <c r="A92" s="662" t="s">
        <v>53</v>
      </c>
      <c r="B92" s="662"/>
      <c r="C92" s="662"/>
      <c r="F92" s="39"/>
    </row>
    <row r="93" spans="1:16384" ht="17.25" customHeight="1" x14ac:dyDescent="0.25">
      <c r="A93" s="662" t="s">
        <v>54</v>
      </c>
      <c r="B93" s="662"/>
      <c r="C93" s="662"/>
      <c r="F93" s="39"/>
    </row>
    <row r="94" spans="1:16384" ht="30" x14ac:dyDescent="0.25">
      <c r="A94" s="662" t="s">
        <v>55</v>
      </c>
      <c r="B94" s="662"/>
      <c r="C94" s="662"/>
      <c r="F94" s="39"/>
    </row>
    <row r="95" spans="1:16384" x14ac:dyDescent="0.25">
      <c r="A95" s="662" t="s">
        <v>56</v>
      </c>
      <c r="B95" s="662"/>
      <c r="C95" s="662"/>
      <c r="D95" s="665"/>
      <c r="E95" s="665"/>
      <c r="F95" s="665"/>
      <c r="G95" s="665"/>
      <c r="H95" s="665"/>
      <c r="I95" s="665"/>
      <c r="J95" s="665"/>
      <c r="K95" s="665"/>
      <c r="L95" s="665"/>
      <c r="M95" s="665"/>
      <c r="N95" s="665"/>
      <c r="O95" s="665"/>
      <c r="P95" s="665"/>
      <c r="Q95" s="665"/>
      <c r="R95" s="665"/>
      <c r="S95" s="665"/>
      <c r="T95" s="665"/>
      <c r="U95" s="665"/>
      <c r="V95" s="665"/>
      <c r="W95" s="665"/>
      <c r="X95" s="665"/>
      <c r="Y95" s="665"/>
      <c r="Z95" s="665"/>
      <c r="AA95" s="665"/>
      <c r="AB95" s="665"/>
      <c r="AC95" s="665"/>
      <c r="AD95" s="665"/>
      <c r="AE95" s="665"/>
      <c r="AF95" s="665"/>
      <c r="AG95" s="665"/>
      <c r="AH95" s="665"/>
      <c r="AI95" s="665"/>
      <c r="AJ95" s="665"/>
      <c r="AK95" s="665"/>
      <c r="AL95" s="665"/>
      <c r="AM95" s="665"/>
      <c r="AN95" s="665"/>
      <c r="AO95" s="665"/>
      <c r="AP95" s="665"/>
      <c r="AQ95" s="665"/>
      <c r="AR95" s="665"/>
      <c r="AS95" s="665"/>
      <c r="AT95" s="665"/>
      <c r="AU95" s="665"/>
      <c r="AV95" s="665"/>
      <c r="AW95" s="665"/>
      <c r="AX95" s="665"/>
      <c r="AY95" s="665"/>
      <c r="AZ95" s="665"/>
      <c r="BA95" s="665"/>
      <c r="BB95" s="665"/>
      <c r="BC95" s="665"/>
      <c r="BD95" s="665"/>
      <c r="BE95" s="665"/>
      <c r="BF95" s="665"/>
      <c r="BG95" s="665"/>
      <c r="BH95" s="665"/>
      <c r="BI95" s="665"/>
      <c r="BJ95" s="665"/>
      <c r="BK95" s="665"/>
      <c r="BL95" s="665"/>
      <c r="BM95" s="665"/>
      <c r="BN95" s="665"/>
      <c r="BO95" s="665"/>
      <c r="BP95" s="665"/>
      <c r="BQ95" s="665"/>
      <c r="BR95" s="665"/>
      <c r="BS95" s="665"/>
      <c r="BT95" s="665"/>
      <c r="BU95" s="665"/>
      <c r="BV95" s="665"/>
      <c r="BW95" s="665"/>
      <c r="BX95" s="665"/>
      <c r="BY95" s="665"/>
      <c r="BZ95" s="665"/>
      <c r="CA95" s="665"/>
      <c r="CB95" s="665"/>
      <c r="CC95" s="665"/>
      <c r="CD95" s="665"/>
      <c r="CE95" s="665"/>
      <c r="CF95" s="665"/>
      <c r="CG95" s="665"/>
      <c r="CH95" s="665"/>
      <c r="CI95" s="665"/>
      <c r="CJ95" s="665"/>
      <c r="CK95" s="665"/>
      <c r="CL95" s="665"/>
      <c r="CM95" s="665"/>
      <c r="CN95" s="665"/>
      <c r="CO95" s="665"/>
      <c r="CP95" s="665"/>
      <c r="CQ95" s="665"/>
      <c r="CR95" s="665"/>
      <c r="CS95" s="665"/>
      <c r="CT95" s="665"/>
      <c r="CU95" s="665"/>
      <c r="CV95" s="665"/>
      <c r="CW95" s="665"/>
      <c r="CX95" s="665"/>
      <c r="CY95" s="665"/>
      <c r="CZ95" s="665"/>
      <c r="DA95" s="665"/>
      <c r="DB95" s="665"/>
      <c r="DC95" s="665"/>
      <c r="DD95" s="665"/>
      <c r="DE95" s="665"/>
      <c r="DF95" s="665"/>
      <c r="DG95" s="665"/>
      <c r="DH95" s="665"/>
      <c r="DI95" s="665"/>
      <c r="DJ95" s="665"/>
      <c r="DK95" s="665"/>
      <c r="DL95" s="665"/>
      <c r="DM95" s="665"/>
      <c r="DN95" s="665"/>
      <c r="DO95" s="665"/>
      <c r="DP95" s="665"/>
      <c r="DQ95" s="665"/>
      <c r="DR95" s="665"/>
      <c r="DS95" s="665"/>
      <c r="DT95" s="665"/>
      <c r="DU95" s="665"/>
      <c r="DV95" s="665"/>
      <c r="DW95" s="665"/>
      <c r="DX95" s="665"/>
      <c r="DY95" s="665"/>
      <c r="DZ95" s="665"/>
      <c r="EA95" s="665"/>
      <c r="EB95" s="665"/>
      <c r="EC95" s="665"/>
      <c r="ED95" s="665"/>
      <c r="EE95" s="665"/>
      <c r="EF95" s="665"/>
      <c r="EG95" s="665"/>
      <c r="EH95" s="665"/>
      <c r="EI95" s="665"/>
      <c r="EJ95" s="665"/>
      <c r="EK95" s="665"/>
      <c r="EL95" s="665"/>
      <c r="EM95" s="665"/>
      <c r="EN95" s="665"/>
      <c r="EO95" s="665"/>
      <c r="EP95" s="665"/>
      <c r="EQ95" s="665"/>
      <c r="ER95" s="665"/>
      <c r="ES95" s="665"/>
      <c r="ET95" s="665"/>
      <c r="EU95" s="665"/>
      <c r="EV95" s="665"/>
      <c r="EW95" s="665"/>
      <c r="EX95" s="665"/>
      <c r="EY95" s="665"/>
      <c r="EZ95" s="665"/>
      <c r="FA95" s="665"/>
      <c r="FB95" s="665"/>
      <c r="FC95" s="665"/>
      <c r="FD95" s="665"/>
      <c r="FE95" s="665"/>
      <c r="FF95" s="665"/>
      <c r="FG95" s="665"/>
      <c r="FH95" s="665"/>
      <c r="FI95" s="665"/>
      <c r="FJ95" s="665"/>
      <c r="FK95" s="665"/>
      <c r="FL95" s="665"/>
      <c r="FM95" s="665"/>
      <c r="FN95" s="665"/>
      <c r="FO95" s="665"/>
      <c r="FP95" s="665"/>
      <c r="FQ95" s="665"/>
      <c r="FR95" s="665"/>
      <c r="FS95" s="665"/>
      <c r="FT95" s="665"/>
      <c r="FU95" s="665"/>
      <c r="FV95" s="665"/>
      <c r="FW95" s="665"/>
      <c r="FX95" s="665"/>
      <c r="FY95" s="665"/>
      <c r="FZ95" s="665"/>
      <c r="GA95" s="665"/>
      <c r="GB95" s="665"/>
      <c r="GC95" s="665"/>
      <c r="GD95" s="665"/>
      <c r="GE95" s="665"/>
      <c r="GF95" s="665"/>
      <c r="GG95" s="665"/>
      <c r="GH95" s="665"/>
      <c r="GI95" s="665"/>
      <c r="GJ95" s="665"/>
      <c r="GK95" s="665"/>
      <c r="GL95" s="665"/>
      <c r="GM95" s="665"/>
      <c r="GN95" s="665"/>
      <c r="GO95" s="665"/>
      <c r="GP95" s="665"/>
      <c r="GQ95" s="665"/>
      <c r="GR95" s="665"/>
      <c r="GS95" s="665"/>
      <c r="GT95" s="665"/>
      <c r="GU95" s="665"/>
      <c r="GV95" s="665"/>
      <c r="GW95" s="665"/>
      <c r="GX95" s="665"/>
      <c r="GY95" s="665"/>
      <c r="GZ95" s="665"/>
      <c r="HA95" s="665"/>
      <c r="HB95" s="665"/>
      <c r="HC95" s="665"/>
      <c r="HD95" s="665"/>
      <c r="HE95" s="665"/>
      <c r="HF95" s="665"/>
      <c r="HG95" s="665"/>
      <c r="HH95" s="665"/>
      <c r="HI95" s="665"/>
      <c r="HJ95" s="665"/>
      <c r="HK95" s="665"/>
      <c r="HL95" s="665"/>
      <c r="HM95" s="665"/>
      <c r="HN95" s="665"/>
      <c r="HO95" s="665"/>
      <c r="HP95" s="665"/>
      <c r="HQ95" s="665"/>
      <c r="HR95" s="665"/>
      <c r="HS95" s="665"/>
      <c r="HT95" s="665"/>
      <c r="HU95" s="665"/>
      <c r="HV95" s="665"/>
      <c r="HW95" s="665"/>
      <c r="HX95" s="665"/>
      <c r="HY95" s="665"/>
      <c r="HZ95" s="665"/>
      <c r="IA95" s="665"/>
      <c r="IB95" s="665"/>
      <c r="IC95" s="665"/>
      <c r="ID95" s="665"/>
      <c r="IE95" s="665"/>
      <c r="IF95" s="665"/>
      <c r="IG95" s="665"/>
      <c r="IH95" s="665"/>
      <c r="II95" s="665"/>
      <c r="IJ95" s="665"/>
      <c r="IK95" s="665"/>
      <c r="IL95" s="665"/>
      <c r="IM95" s="665"/>
      <c r="IN95" s="665"/>
      <c r="IO95" s="665"/>
      <c r="IP95" s="665"/>
      <c r="IQ95" s="665"/>
      <c r="IR95" s="665"/>
      <c r="IS95" s="665"/>
      <c r="IT95" s="665"/>
      <c r="IU95" s="665"/>
      <c r="IV95" s="665"/>
      <c r="IW95" s="665"/>
      <c r="IX95" s="665"/>
      <c r="IY95" s="665"/>
      <c r="IZ95" s="665"/>
      <c r="JA95" s="665"/>
      <c r="JB95" s="665"/>
      <c r="JC95" s="665"/>
      <c r="JD95" s="665"/>
      <c r="JE95" s="665"/>
      <c r="JF95" s="665"/>
      <c r="JG95" s="665"/>
      <c r="JH95" s="665"/>
      <c r="JI95" s="665"/>
      <c r="JJ95" s="665"/>
      <c r="JK95" s="665"/>
      <c r="JL95" s="665"/>
      <c r="JM95" s="665"/>
      <c r="JN95" s="665"/>
      <c r="JO95" s="665"/>
      <c r="JP95" s="665"/>
      <c r="JQ95" s="665"/>
      <c r="JR95" s="665"/>
      <c r="JS95" s="665"/>
      <c r="JT95" s="665"/>
      <c r="JU95" s="665"/>
      <c r="JV95" s="665"/>
      <c r="JW95" s="665"/>
      <c r="JX95" s="665"/>
      <c r="JY95" s="665"/>
      <c r="JZ95" s="662"/>
      <c r="KA95" s="662"/>
      <c r="KB95" s="662"/>
      <c r="KC95" s="662"/>
      <c r="KD95" s="662"/>
      <c r="KE95" s="662"/>
      <c r="KF95" s="662"/>
      <c r="KG95" s="662"/>
      <c r="KH95" s="662"/>
      <c r="KI95" s="662"/>
      <c r="KJ95" s="662"/>
      <c r="KK95" s="662"/>
      <c r="KL95" s="662"/>
      <c r="KM95" s="662"/>
      <c r="KN95" s="662"/>
      <c r="KO95" s="662"/>
      <c r="KP95" s="662"/>
      <c r="KQ95" s="662"/>
      <c r="KR95" s="662"/>
      <c r="KS95" s="662"/>
      <c r="KT95" s="662"/>
      <c r="KU95" s="662"/>
      <c r="KV95" s="662"/>
      <c r="KW95" s="662"/>
      <c r="KX95" s="662"/>
      <c r="KY95" s="662"/>
      <c r="KZ95" s="662"/>
      <c r="LA95" s="662"/>
      <c r="LB95" s="662"/>
      <c r="LC95" s="662"/>
      <c r="LD95" s="662"/>
      <c r="LE95" s="662"/>
      <c r="LF95" s="662"/>
      <c r="LG95" s="662"/>
      <c r="LH95" s="662"/>
      <c r="LI95" s="662"/>
      <c r="LJ95" s="662"/>
      <c r="LK95" s="662"/>
      <c r="LL95" s="662"/>
      <c r="LM95" s="662"/>
      <c r="LN95" s="662"/>
      <c r="LO95" s="662"/>
      <c r="LP95" s="662"/>
      <c r="LQ95" s="662"/>
      <c r="LR95" s="662"/>
      <c r="LS95" s="662"/>
      <c r="LT95" s="662"/>
      <c r="LU95" s="662"/>
      <c r="LV95" s="662"/>
      <c r="LW95" s="662"/>
      <c r="LX95" s="662"/>
      <c r="LY95" s="662"/>
      <c r="LZ95" s="662"/>
      <c r="MA95" s="662"/>
      <c r="MB95" s="662"/>
      <c r="MC95" s="662"/>
      <c r="MD95" s="662"/>
      <c r="ME95" s="662"/>
      <c r="MF95" s="662"/>
      <c r="MG95" s="662"/>
      <c r="MH95" s="662"/>
      <c r="MI95" s="662"/>
      <c r="MJ95" s="662"/>
      <c r="MK95" s="662"/>
      <c r="ML95" s="662"/>
      <c r="MM95" s="662"/>
      <c r="MN95" s="662"/>
      <c r="MO95" s="662"/>
      <c r="MP95" s="662"/>
      <c r="MQ95" s="662"/>
      <c r="MR95" s="662"/>
      <c r="MS95" s="662"/>
      <c r="MT95" s="662"/>
      <c r="MU95" s="662"/>
      <c r="MV95" s="662"/>
      <c r="MW95" s="662"/>
      <c r="MX95" s="662"/>
      <c r="MY95" s="662"/>
      <c r="MZ95" s="662"/>
      <c r="NA95" s="662"/>
      <c r="NB95" s="662"/>
      <c r="NC95" s="662"/>
      <c r="ND95" s="662"/>
      <c r="NE95" s="662"/>
      <c r="NF95" s="662"/>
      <c r="NG95" s="662"/>
      <c r="NH95" s="662"/>
      <c r="NI95" s="662"/>
      <c r="NJ95" s="662"/>
      <c r="NK95" s="662"/>
      <c r="NL95" s="662"/>
      <c r="NM95" s="662"/>
      <c r="NN95" s="662"/>
      <c r="NO95" s="662"/>
      <c r="NP95" s="662"/>
      <c r="NQ95" s="662"/>
      <c r="NR95" s="662"/>
      <c r="NS95" s="662"/>
      <c r="NT95" s="662"/>
      <c r="NU95" s="662"/>
      <c r="NV95" s="662"/>
      <c r="NW95" s="662"/>
      <c r="NX95" s="662"/>
      <c r="NY95" s="662"/>
      <c r="NZ95" s="662"/>
      <c r="OA95" s="662"/>
      <c r="OB95" s="662"/>
      <c r="OC95" s="662"/>
      <c r="OD95" s="662"/>
      <c r="OE95" s="662"/>
      <c r="OF95" s="662"/>
      <c r="OG95" s="662"/>
      <c r="OH95" s="662"/>
      <c r="OI95" s="662"/>
      <c r="OJ95" s="662"/>
      <c r="OK95" s="662"/>
      <c r="OL95" s="662"/>
      <c r="OM95" s="662"/>
      <c r="ON95" s="662"/>
      <c r="OO95" s="662"/>
      <c r="OP95" s="662"/>
      <c r="OQ95" s="662"/>
      <c r="OR95" s="662"/>
      <c r="OS95" s="662"/>
      <c r="OT95" s="662"/>
      <c r="OU95" s="662"/>
      <c r="OV95" s="662"/>
      <c r="OW95" s="662"/>
      <c r="OX95" s="662"/>
      <c r="OY95" s="662"/>
      <c r="OZ95" s="662"/>
      <c r="PA95" s="662"/>
      <c r="PB95" s="662"/>
      <c r="PC95" s="662"/>
      <c r="PD95" s="662"/>
      <c r="PE95" s="662"/>
      <c r="PF95" s="662"/>
      <c r="PG95" s="662"/>
      <c r="PH95" s="662"/>
      <c r="PI95" s="662"/>
      <c r="PJ95" s="662"/>
      <c r="PK95" s="662"/>
      <c r="PL95" s="662"/>
      <c r="PM95" s="662"/>
      <c r="PN95" s="662"/>
      <c r="PO95" s="662"/>
      <c r="PP95" s="662"/>
      <c r="PQ95" s="662"/>
      <c r="PR95" s="662"/>
      <c r="PS95" s="662"/>
      <c r="PT95" s="662"/>
      <c r="PU95" s="662"/>
      <c r="PV95" s="662"/>
      <c r="PW95" s="662"/>
      <c r="PX95" s="662"/>
      <c r="PY95" s="662"/>
      <c r="PZ95" s="662"/>
      <c r="QA95" s="662"/>
      <c r="QB95" s="662"/>
      <c r="QC95" s="662"/>
      <c r="QD95" s="662"/>
      <c r="QE95" s="662"/>
      <c r="QF95" s="662"/>
      <c r="QG95" s="662"/>
      <c r="QH95" s="662"/>
      <c r="QI95" s="662"/>
      <c r="QJ95" s="662"/>
      <c r="QK95" s="662"/>
      <c r="QL95" s="662"/>
      <c r="QM95" s="662"/>
      <c r="QN95" s="662"/>
      <c r="QO95" s="662"/>
      <c r="QP95" s="662"/>
      <c r="QQ95" s="662"/>
      <c r="QR95" s="662"/>
      <c r="QS95" s="662"/>
      <c r="QT95" s="662"/>
      <c r="QU95" s="662"/>
      <c r="QV95" s="662"/>
      <c r="QW95" s="662"/>
      <c r="QX95" s="662"/>
      <c r="QY95" s="662"/>
      <c r="QZ95" s="662"/>
      <c r="RA95" s="662"/>
      <c r="RB95" s="662"/>
      <c r="RC95" s="662"/>
      <c r="RD95" s="662"/>
      <c r="RE95" s="662"/>
      <c r="RF95" s="662"/>
      <c r="RG95" s="662"/>
      <c r="RH95" s="662"/>
      <c r="RI95" s="662"/>
      <c r="RJ95" s="662"/>
      <c r="RK95" s="662"/>
      <c r="RL95" s="662"/>
      <c r="RM95" s="662"/>
      <c r="RN95" s="662"/>
      <c r="RO95" s="662"/>
      <c r="RP95" s="662"/>
      <c r="RQ95" s="662"/>
      <c r="RR95" s="662"/>
      <c r="RS95" s="662"/>
      <c r="RT95" s="662"/>
      <c r="RU95" s="662"/>
      <c r="RV95" s="662"/>
      <c r="RW95" s="662"/>
      <c r="RX95" s="662"/>
      <c r="RY95" s="662"/>
      <c r="RZ95" s="662"/>
      <c r="SA95" s="662"/>
      <c r="SB95" s="662"/>
      <c r="SC95" s="662"/>
      <c r="SD95" s="662"/>
      <c r="SE95" s="662"/>
      <c r="SF95" s="662"/>
      <c r="SG95" s="662"/>
      <c r="SH95" s="662"/>
      <c r="SI95" s="662"/>
      <c r="SJ95" s="662"/>
      <c r="SK95" s="662"/>
      <c r="SL95" s="662"/>
      <c r="SM95" s="662"/>
      <c r="SN95" s="662"/>
      <c r="SO95" s="662"/>
      <c r="SP95" s="662"/>
      <c r="SQ95" s="662"/>
      <c r="SR95" s="662"/>
      <c r="SS95" s="662"/>
      <c r="ST95" s="662"/>
      <c r="SU95" s="662"/>
      <c r="SV95" s="662"/>
      <c r="SW95" s="662"/>
      <c r="SX95" s="662"/>
      <c r="SY95" s="662"/>
      <c r="SZ95" s="662"/>
      <c r="TA95" s="662"/>
      <c r="TB95" s="662"/>
      <c r="TC95" s="662"/>
      <c r="TD95" s="662"/>
      <c r="TE95" s="662"/>
      <c r="TF95" s="662"/>
      <c r="TG95" s="662"/>
      <c r="TH95" s="662"/>
      <c r="TI95" s="662"/>
      <c r="TJ95" s="662"/>
      <c r="TK95" s="662"/>
      <c r="TL95" s="662"/>
      <c r="TM95" s="662"/>
      <c r="TN95" s="662"/>
      <c r="TO95" s="662"/>
      <c r="TP95" s="662"/>
      <c r="TQ95" s="662"/>
      <c r="TR95" s="662"/>
      <c r="TS95" s="662"/>
      <c r="TT95" s="662"/>
      <c r="TU95" s="662"/>
      <c r="TV95" s="662"/>
      <c r="TW95" s="662"/>
      <c r="TX95" s="662"/>
      <c r="TY95" s="662"/>
      <c r="TZ95" s="662"/>
      <c r="UA95" s="662"/>
      <c r="UB95" s="662"/>
      <c r="UC95" s="662"/>
      <c r="UD95" s="662"/>
      <c r="UE95" s="662"/>
      <c r="UF95" s="662"/>
      <c r="UG95" s="662"/>
      <c r="UH95" s="662"/>
      <c r="UI95" s="662"/>
      <c r="UJ95" s="662"/>
      <c r="UK95" s="662"/>
      <c r="UL95" s="662"/>
      <c r="UM95" s="662"/>
      <c r="UN95" s="662"/>
      <c r="UO95" s="662"/>
      <c r="UP95" s="662"/>
      <c r="UQ95" s="662"/>
      <c r="UR95" s="662"/>
      <c r="US95" s="662"/>
      <c r="UT95" s="662"/>
      <c r="UU95" s="662"/>
      <c r="UV95" s="662"/>
      <c r="UW95" s="662"/>
      <c r="UX95" s="662"/>
      <c r="UY95" s="662"/>
      <c r="UZ95" s="662"/>
      <c r="VA95" s="662"/>
      <c r="VB95" s="662"/>
      <c r="VC95" s="662"/>
      <c r="VD95" s="662"/>
      <c r="VE95" s="662"/>
      <c r="VF95" s="662"/>
      <c r="VG95" s="662"/>
      <c r="VH95" s="662"/>
      <c r="VI95" s="662"/>
      <c r="VJ95" s="662"/>
      <c r="VK95" s="662"/>
      <c r="VL95" s="662"/>
      <c r="VM95" s="662"/>
      <c r="VN95" s="662"/>
      <c r="VO95" s="662"/>
      <c r="VP95" s="662"/>
      <c r="VQ95" s="662"/>
      <c r="VR95" s="662"/>
      <c r="VS95" s="662"/>
      <c r="VT95" s="662"/>
      <c r="VU95" s="662"/>
      <c r="VV95" s="662"/>
      <c r="VW95" s="662"/>
      <c r="VX95" s="662"/>
      <c r="VY95" s="662"/>
      <c r="VZ95" s="662"/>
      <c r="WA95" s="662"/>
      <c r="WB95" s="662"/>
      <c r="WC95" s="662"/>
      <c r="WD95" s="662"/>
      <c r="WE95" s="662"/>
      <c r="WF95" s="662"/>
      <c r="WG95" s="662"/>
      <c r="WH95" s="662"/>
      <c r="WI95" s="662"/>
      <c r="WJ95" s="662"/>
      <c r="WK95" s="662"/>
      <c r="WL95" s="662"/>
      <c r="WM95" s="662"/>
      <c r="WN95" s="662"/>
      <c r="WO95" s="662"/>
      <c r="WP95" s="662"/>
      <c r="WQ95" s="662"/>
      <c r="WR95" s="662"/>
      <c r="WS95" s="662"/>
      <c r="WT95" s="662"/>
      <c r="WU95" s="662"/>
      <c r="WV95" s="662"/>
      <c r="WW95" s="662"/>
      <c r="WX95" s="662"/>
      <c r="WY95" s="662"/>
      <c r="WZ95" s="662"/>
      <c r="XA95" s="662"/>
      <c r="XB95" s="662"/>
      <c r="XC95" s="662"/>
      <c r="XD95" s="662"/>
      <c r="XE95" s="662"/>
      <c r="XF95" s="662"/>
      <c r="XG95" s="662"/>
      <c r="XH95" s="662"/>
      <c r="XI95" s="662"/>
      <c r="XJ95" s="662"/>
      <c r="XK95" s="662"/>
      <c r="XL95" s="662"/>
      <c r="XM95" s="662"/>
      <c r="XN95" s="662"/>
      <c r="XO95" s="662"/>
      <c r="XP95" s="662"/>
      <c r="XQ95" s="662"/>
      <c r="XR95" s="662"/>
      <c r="XS95" s="662"/>
      <c r="XT95" s="662"/>
      <c r="XU95" s="662"/>
      <c r="XV95" s="662"/>
      <c r="XW95" s="662"/>
      <c r="XX95" s="662"/>
      <c r="XY95" s="662"/>
      <c r="XZ95" s="662"/>
      <c r="YA95" s="662"/>
      <c r="YB95" s="662"/>
      <c r="YC95" s="662"/>
      <c r="YD95" s="662"/>
      <c r="YE95" s="662"/>
      <c r="YF95" s="662"/>
      <c r="YG95" s="662"/>
      <c r="YH95" s="662"/>
      <c r="YI95" s="662"/>
      <c r="YJ95" s="662"/>
      <c r="YK95" s="662"/>
      <c r="YL95" s="662"/>
      <c r="YM95" s="662"/>
      <c r="YN95" s="662"/>
      <c r="YO95" s="662"/>
      <c r="YP95" s="662"/>
      <c r="YQ95" s="662"/>
      <c r="YR95" s="662"/>
      <c r="YS95" s="662"/>
      <c r="YT95" s="662"/>
      <c r="YU95" s="662"/>
      <c r="YV95" s="662"/>
      <c r="YW95" s="662"/>
      <c r="YX95" s="662"/>
      <c r="YY95" s="662"/>
      <c r="YZ95" s="662"/>
      <c r="ZA95" s="662"/>
      <c r="ZB95" s="662"/>
      <c r="ZC95" s="662"/>
      <c r="ZD95" s="662"/>
      <c r="ZE95" s="662"/>
      <c r="ZF95" s="662"/>
      <c r="ZG95" s="662"/>
      <c r="ZH95" s="662"/>
      <c r="ZI95" s="662"/>
      <c r="ZJ95" s="662"/>
      <c r="ZK95" s="662"/>
      <c r="ZL95" s="662"/>
      <c r="ZM95" s="662"/>
      <c r="ZN95" s="662"/>
      <c r="ZO95" s="662"/>
      <c r="ZP95" s="662"/>
      <c r="ZQ95" s="662"/>
      <c r="ZR95" s="662"/>
      <c r="ZS95" s="662"/>
      <c r="ZT95" s="662"/>
      <c r="ZU95" s="662"/>
      <c r="ZV95" s="662"/>
      <c r="ZW95" s="662"/>
      <c r="ZX95" s="662"/>
      <c r="ZY95" s="662"/>
      <c r="ZZ95" s="662"/>
      <c r="AAA95" s="662"/>
      <c r="AAB95" s="662"/>
      <c r="AAC95" s="662"/>
      <c r="AAD95" s="662"/>
      <c r="AAE95" s="662"/>
      <c r="AAF95" s="662"/>
      <c r="AAG95" s="662"/>
      <c r="AAH95" s="662"/>
      <c r="AAI95" s="662"/>
      <c r="AAJ95" s="662"/>
      <c r="AAK95" s="662"/>
      <c r="AAL95" s="662"/>
      <c r="AAM95" s="662"/>
      <c r="AAN95" s="662"/>
      <c r="AAO95" s="662"/>
      <c r="AAP95" s="662"/>
      <c r="AAQ95" s="662"/>
      <c r="AAR95" s="662"/>
      <c r="AAS95" s="662"/>
      <c r="AAT95" s="662"/>
      <c r="AAU95" s="662"/>
      <c r="AAV95" s="662"/>
      <c r="AAW95" s="662"/>
      <c r="AAX95" s="662"/>
      <c r="AAY95" s="662"/>
      <c r="AAZ95" s="662"/>
      <c r="ABA95" s="662"/>
      <c r="ABB95" s="662"/>
      <c r="ABC95" s="662"/>
      <c r="ABD95" s="662"/>
      <c r="ABE95" s="662"/>
      <c r="ABF95" s="662"/>
      <c r="ABG95" s="662"/>
      <c r="ABH95" s="662"/>
      <c r="ABI95" s="662"/>
      <c r="ABJ95" s="662"/>
      <c r="ABK95" s="662"/>
      <c r="ABL95" s="662"/>
      <c r="ABM95" s="662"/>
      <c r="ABN95" s="662"/>
      <c r="ABO95" s="662"/>
      <c r="ABP95" s="662"/>
      <c r="ABQ95" s="662"/>
      <c r="ABR95" s="662"/>
      <c r="ABS95" s="662"/>
      <c r="ABT95" s="662"/>
      <c r="ABU95" s="662"/>
      <c r="ABV95" s="662"/>
      <c r="ABW95" s="662"/>
      <c r="ABX95" s="662"/>
      <c r="ABY95" s="662"/>
      <c r="ABZ95" s="662"/>
      <c r="ACA95" s="662"/>
      <c r="ACB95" s="662"/>
      <c r="ACC95" s="662"/>
      <c r="ACD95" s="662"/>
      <c r="ACE95" s="662"/>
      <c r="ACF95" s="662"/>
      <c r="ACG95" s="662"/>
      <c r="ACH95" s="662"/>
      <c r="ACI95" s="662"/>
      <c r="ACJ95" s="662"/>
      <c r="ACK95" s="662"/>
      <c r="ACL95" s="662"/>
      <c r="ACM95" s="662"/>
      <c r="ACN95" s="662"/>
      <c r="ACO95" s="662"/>
      <c r="ACP95" s="662"/>
      <c r="ACQ95" s="662"/>
      <c r="ACR95" s="662"/>
      <c r="ACS95" s="662"/>
      <c r="ACT95" s="662"/>
      <c r="ACU95" s="662"/>
      <c r="ACV95" s="662"/>
      <c r="ACW95" s="662"/>
      <c r="ACX95" s="662"/>
      <c r="ACY95" s="662"/>
      <c r="ACZ95" s="662"/>
      <c r="ADA95" s="662"/>
      <c r="ADB95" s="662"/>
      <c r="ADC95" s="662"/>
      <c r="ADD95" s="662"/>
      <c r="ADE95" s="662"/>
      <c r="ADF95" s="662"/>
      <c r="ADG95" s="662"/>
      <c r="ADH95" s="662"/>
      <c r="ADI95" s="662"/>
      <c r="ADJ95" s="662"/>
      <c r="ADK95" s="662"/>
      <c r="ADL95" s="662"/>
      <c r="ADM95" s="662"/>
      <c r="ADN95" s="662"/>
      <c r="ADO95" s="662"/>
      <c r="ADP95" s="662"/>
      <c r="ADQ95" s="662"/>
      <c r="ADR95" s="662"/>
      <c r="ADS95" s="662"/>
      <c r="ADT95" s="662"/>
      <c r="ADU95" s="662"/>
      <c r="ADV95" s="662"/>
      <c r="ADW95" s="662"/>
      <c r="ADX95" s="662"/>
      <c r="ADY95" s="662"/>
      <c r="ADZ95" s="662"/>
      <c r="AEA95" s="662"/>
      <c r="AEB95" s="662"/>
      <c r="AEC95" s="662"/>
      <c r="AED95" s="662"/>
      <c r="AEE95" s="662"/>
      <c r="AEF95" s="662"/>
      <c r="AEG95" s="662"/>
      <c r="AEH95" s="662"/>
      <c r="AEI95" s="662"/>
      <c r="AEJ95" s="662"/>
      <c r="AEK95" s="662"/>
      <c r="AEL95" s="662"/>
      <c r="AEM95" s="662"/>
      <c r="AEN95" s="662"/>
      <c r="AEO95" s="662"/>
      <c r="AEP95" s="662"/>
      <c r="AEQ95" s="662"/>
      <c r="AER95" s="662"/>
      <c r="AES95" s="662"/>
      <c r="AET95" s="662"/>
      <c r="AEU95" s="662"/>
      <c r="AEV95" s="662"/>
      <c r="AEW95" s="662"/>
      <c r="AEX95" s="662"/>
      <c r="AEY95" s="662"/>
      <c r="AEZ95" s="662"/>
      <c r="AFA95" s="662"/>
      <c r="AFB95" s="662"/>
      <c r="AFC95" s="662"/>
      <c r="AFD95" s="662"/>
      <c r="AFE95" s="662"/>
      <c r="AFF95" s="662"/>
      <c r="AFG95" s="662"/>
      <c r="AFH95" s="662"/>
      <c r="AFI95" s="662"/>
      <c r="AFJ95" s="662"/>
      <c r="AFK95" s="662"/>
      <c r="AFL95" s="662"/>
      <c r="AFM95" s="662"/>
      <c r="AFN95" s="662"/>
      <c r="AFO95" s="662"/>
      <c r="AFP95" s="662"/>
      <c r="AFQ95" s="662"/>
      <c r="AFR95" s="662"/>
      <c r="AFS95" s="662"/>
      <c r="AFT95" s="662"/>
      <c r="AFU95" s="662"/>
      <c r="AFV95" s="662"/>
      <c r="AFW95" s="662"/>
      <c r="AFX95" s="662"/>
      <c r="AFY95" s="662"/>
      <c r="AFZ95" s="662"/>
      <c r="AGA95" s="662"/>
      <c r="AGB95" s="662"/>
      <c r="AGC95" s="662"/>
      <c r="AGD95" s="662"/>
      <c r="AGE95" s="662"/>
      <c r="AGF95" s="662"/>
      <c r="AGG95" s="662"/>
      <c r="AGH95" s="662"/>
      <c r="AGI95" s="662"/>
      <c r="AGJ95" s="662"/>
      <c r="AGK95" s="662"/>
      <c r="AGL95" s="662"/>
      <c r="AGM95" s="662"/>
      <c r="AGN95" s="662"/>
      <c r="AGO95" s="662"/>
      <c r="AGP95" s="662"/>
      <c r="AGQ95" s="662"/>
      <c r="AGR95" s="662"/>
      <c r="AGS95" s="662"/>
      <c r="AGT95" s="662"/>
      <c r="AGU95" s="662"/>
      <c r="AGV95" s="662"/>
      <c r="AGW95" s="662"/>
      <c r="AGX95" s="662"/>
      <c r="AGY95" s="662"/>
      <c r="AGZ95" s="662"/>
      <c r="AHA95" s="662"/>
      <c r="AHB95" s="662"/>
      <c r="AHC95" s="662"/>
      <c r="AHD95" s="662"/>
      <c r="AHE95" s="662"/>
      <c r="AHF95" s="662"/>
      <c r="AHG95" s="662"/>
      <c r="AHH95" s="662"/>
      <c r="AHI95" s="662"/>
      <c r="AHJ95" s="662"/>
      <c r="AHK95" s="662"/>
      <c r="AHL95" s="662"/>
      <c r="AHM95" s="662"/>
      <c r="AHN95" s="662"/>
      <c r="AHO95" s="662"/>
      <c r="AHP95" s="662"/>
      <c r="AHQ95" s="662"/>
      <c r="AHR95" s="662"/>
      <c r="AHS95" s="662"/>
      <c r="AHT95" s="662"/>
      <c r="AHU95" s="662"/>
      <c r="AHV95" s="662"/>
      <c r="AHW95" s="662"/>
      <c r="AHX95" s="662"/>
      <c r="AHY95" s="662"/>
      <c r="AHZ95" s="662"/>
      <c r="AIA95" s="662"/>
      <c r="AIB95" s="662"/>
      <c r="AIC95" s="662"/>
      <c r="AID95" s="662"/>
      <c r="AIE95" s="662"/>
      <c r="AIF95" s="662"/>
      <c r="AIG95" s="662"/>
      <c r="AIH95" s="662"/>
      <c r="AII95" s="662"/>
      <c r="AIJ95" s="662"/>
      <c r="AIK95" s="662"/>
      <c r="AIL95" s="662"/>
      <c r="AIM95" s="662"/>
      <c r="AIN95" s="662"/>
      <c r="AIO95" s="662"/>
      <c r="AIP95" s="662"/>
      <c r="AIQ95" s="662"/>
      <c r="AIR95" s="662"/>
      <c r="AIS95" s="662"/>
      <c r="AIT95" s="662"/>
      <c r="AIU95" s="662"/>
      <c r="AIV95" s="662"/>
      <c r="AIW95" s="662"/>
      <c r="AIX95" s="662"/>
      <c r="AIY95" s="662"/>
      <c r="AIZ95" s="662"/>
      <c r="AJA95" s="662"/>
      <c r="AJB95" s="662"/>
      <c r="AJC95" s="662"/>
      <c r="AJD95" s="662"/>
      <c r="AJE95" s="662"/>
      <c r="AJF95" s="662"/>
      <c r="AJG95" s="662"/>
      <c r="AJH95" s="662"/>
      <c r="AJI95" s="662"/>
      <c r="AJJ95" s="662"/>
      <c r="AJK95" s="662"/>
      <c r="AJL95" s="662"/>
      <c r="AJM95" s="662"/>
      <c r="AJN95" s="662"/>
      <c r="AJO95" s="662"/>
      <c r="AJP95" s="662"/>
      <c r="AJQ95" s="662"/>
      <c r="AJR95" s="662"/>
      <c r="AJS95" s="662"/>
      <c r="AJT95" s="662"/>
      <c r="AJU95" s="662"/>
      <c r="AJV95" s="662"/>
      <c r="AJW95" s="662"/>
      <c r="AJX95" s="662"/>
      <c r="AJY95" s="662"/>
      <c r="AJZ95" s="662"/>
      <c r="AKA95" s="662"/>
      <c r="AKB95" s="662"/>
      <c r="AKC95" s="662"/>
      <c r="AKD95" s="662"/>
      <c r="AKE95" s="662"/>
      <c r="AKF95" s="662"/>
      <c r="AKG95" s="662"/>
      <c r="AKH95" s="662"/>
      <c r="AKI95" s="662"/>
      <c r="AKJ95" s="662"/>
      <c r="AKK95" s="662"/>
      <c r="AKL95" s="662"/>
      <c r="AKM95" s="662"/>
      <c r="AKN95" s="662"/>
      <c r="AKO95" s="662"/>
      <c r="AKP95" s="662"/>
      <c r="AKQ95" s="662"/>
      <c r="AKR95" s="662"/>
      <c r="AKS95" s="662"/>
      <c r="AKT95" s="662"/>
      <c r="AKU95" s="662"/>
      <c r="AKV95" s="662"/>
      <c r="AKW95" s="662"/>
      <c r="AKX95" s="662"/>
      <c r="AKY95" s="662"/>
      <c r="AKZ95" s="662"/>
      <c r="ALA95" s="662"/>
      <c r="ALB95" s="662"/>
      <c r="ALC95" s="662"/>
      <c r="ALD95" s="662"/>
      <c r="ALE95" s="662"/>
      <c r="ALF95" s="662"/>
      <c r="ALG95" s="662"/>
      <c r="ALH95" s="662"/>
      <c r="ALI95" s="662"/>
      <c r="ALJ95" s="662"/>
      <c r="ALK95" s="662"/>
      <c r="ALL95" s="662"/>
      <c r="ALM95" s="662"/>
      <c r="ALN95" s="662"/>
      <c r="ALO95" s="662"/>
      <c r="ALP95" s="662"/>
      <c r="ALQ95" s="662"/>
      <c r="ALR95" s="662"/>
      <c r="ALS95" s="662"/>
      <c r="ALT95" s="662"/>
      <c r="ALU95" s="662"/>
      <c r="ALV95" s="662"/>
      <c r="ALW95" s="662"/>
      <c r="ALX95" s="662"/>
      <c r="ALY95" s="662"/>
      <c r="ALZ95" s="662"/>
      <c r="AMA95" s="662"/>
      <c r="AMB95" s="662"/>
      <c r="AMC95" s="662"/>
      <c r="AMD95" s="662"/>
      <c r="AME95" s="662"/>
      <c r="AMF95" s="662"/>
      <c r="AMG95" s="662"/>
      <c r="AMH95" s="662"/>
      <c r="AMI95" s="662"/>
      <c r="AMJ95" s="662"/>
      <c r="AMK95" s="662"/>
      <c r="AML95" s="662"/>
      <c r="AMM95" s="662"/>
      <c r="AMN95" s="662"/>
      <c r="AMO95" s="662"/>
      <c r="AMP95" s="662"/>
      <c r="AMQ95" s="662"/>
      <c r="AMR95" s="662"/>
      <c r="AMS95" s="662"/>
      <c r="AMT95" s="662"/>
      <c r="AMU95" s="662"/>
      <c r="AMV95" s="662"/>
      <c r="AMW95" s="662"/>
      <c r="AMX95" s="662"/>
      <c r="AMY95" s="662"/>
      <c r="AMZ95" s="662"/>
      <c r="ANA95" s="662"/>
      <c r="ANB95" s="662"/>
      <c r="ANC95" s="662"/>
      <c r="AND95" s="662"/>
      <c r="ANE95" s="662"/>
      <c r="ANF95" s="662"/>
      <c r="ANG95" s="662"/>
      <c r="ANH95" s="662"/>
      <c r="ANI95" s="662"/>
      <c r="ANJ95" s="662"/>
      <c r="ANK95" s="662"/>
      <c r="ANL95" s="662"/>
      <c r="ANM95" s="662"/>
      <c r="ANN95" s="662"/>
      <c r="ANO95" s="662"/>
      <c r="ANP95" s="662"/>
      <c r="ANQ95" s="662"/>
      <c r="ANR95" s="662"/>
      <c r="ANS95" s="662"/>
      <c r="ANT95" s="662"/>
      <c r="ANU95" s="662"/>
      <c r="ANV95" s="662"/>
      <c r="ANW95" s="662"/>
      <c r="ANX95" s="662"/>
      <c r="ANY95" s="662"/>
      <c r="ANZ95" s="662"/>
      <c r="AOA95" s="662"/>
      <c r="AOB95" s="662"/>
      <c r="AOC95" s="662"/>
      <c r="AOD95" s="662"/>
      <c r="AOE95" s="662"/>
      <c r="AOF95" s="662"/>
      <c r="AOG95" s="662"/>
      <c r="AOH95" s="662"/>
      <c r="AOI95" s="662"/>
      <c r="AOJ95" s="662"/>
      <c r="AOK95" s="662"/>
      <c r="AOL95" s="662"/>
      <c r="AOM95" s="662"/>
      <c r="AON95" s="662"/>
      <c r="AOO95" s="662"/>
      <c r="AOP95" s="662"/>
      <c r="AOQ95" s="662"/>
      <c r="AOR95" s="662"/>
      <c r="AOS95" s="662"/>
      <c r="AOT95" s="662"/>
      <c r="AOU95" s="662"/>
      <c r="AOV95" s="662"/>
      <c r="AOW95" s="662"/>
      <c r="AOX95" s="662"/>
      <c r="AOY95" s="662"/>
      <c r="AOZ95" s="662"/>
      <c r="APA95" s="662"/>
      <c r="APB95" s="662"/>
      <c r="APC95" s="662"/>
      <c r="APD95" s="662"/>
      <c r="APE95" s="662"/>
      <c r="APF95" s="662"/>
      <c r="APG95" s="662"/>
      <c r="APH95" s="662"/>
      <c r="API95" s="662"/>
      <c r="APJ95" s="662"/>
      <c r="APK95" s="662"/>
      <c r="APL95" s="662"/>
      <c r="APM95" s="662"/>
      <c r="APN95" s="662"/>
      <c r="APO95" s="662"/>
      <c r="APP95" s="662"/>
      <c r="APQ95" s="662"/>
      <c r="APR95" s="662"/>
      <c r="APS95" s="662"/>
      <c r="APT95" s="662"/>
      <c r="APU95" s="662"/>
      <c r="APV95" s="662"/>
      <c r="APW95" s="662"/>
      <c r="APX95" s="662"/>
      <c r="APY95" s="662"/>
      <c r="APZ95" s="662"/>
      <c r="AQA95" s="662"/>
      <c r="AQB95" s="662"/>
      <c r="AQC95" s="662"/>
      <c r="AQD95" s="662"/>
      <c r="AQE95" s="662"/>
      <c r="AQF95" s="662"/>
      <c r="AQG95" s="662"/>
      <c r="AQH95" s="662"/>
      <c r="AQI95" s="662"/>
      <c r="AQJ95" s="662"/>
      <c r="AQK95" s="662"/>
      <c r="AQL95" s="662"/>
      <c r="AQM95" s="662"/>
      <c r="AQN95" s="662"/>
      <c r="AQO95" s="662"/>
      <c r="AQP95" s="662"/>
      <c r="AQQ95" s="662"/>
      <c r="AQR95" s="662"/>
      <c r="AQS95" s="662"/>
      <c r="AQT95" s="662"/>
      <c r="AQU95" s="662"/>
      <c r="AQV95" s="662"/>
      <c r="AQW95" s="662"/>
      <c r="AQX95" s="662"/>
      <c r="AQY95" s="662"/>
      <c r="AQZ95" s="662"/>
      <c r="ARA95" s="662"/>
      <c r="ARB95" s="662"/>
      <c r="ARC95" s="662"/>
      <c r="ARD95" s="662"/>
      <c r="ARE95" s="662"/>
      <c r="ARF95" s="662"/>
      <c r="ARG95" s="662"/>
      <c r="ARH95" s="662"/>
      <c r="ARI95" s="662"/>
      <c r="ARJ95" s="662"/>
      <c r="ARK95" s="662"/>
      <c r="ARL95" s="662"/>
      <c r="ARM95" s="662"/>
      <c r="ARN95" s="662"/>
      <c r="ARO95" s="662"/>
      <c r="ARP95" s="662"/>
      <c r="ARQ95" s="662"/>
      <c r="ARR95" s="662"/>
      <c r="ARS95" s="662"/>
      <c r="ART95" s="662"/>
      <c r="ARU95" s="662"/>
      <c r="ARV95" s="662"/>
      <c r="ARW95" s="662"/>
      <c r="ARX95" s="662"/>
      <c r="ARY95" s="662"/>
      <c r="ARZ95" s="662"/>
      <c r="ASA95" s="662"/>
      <c r="ASB95" s="662"/>
      <c r="ASC95" s="662"/>
      <c r="ASD95" s="662"/>
      <c r="ASE95" s="662"/>
      <c r="ASF95" s="662"/>
      <c r="ASG95" s="662"/>
      <c r="ASH95" s="662"/>
      <c r="ASI95" s="662"/>
      <c r="ASJ95" s="662"/>
      <c r="ASK95" s="662"/>
      <c r="ASL95" s="662"/>
      <c r="ASM95" s="662"/>
      <c r="ASN95" s="662"/>
      <c r="ASO95" s="662"/>
      <c r="ASP95" s="662"/>
      <c r="ASQ95" s="662"/>
      <c r="ASR95" s="662"/>
      <c r="ASS95" s="662"/>
      <c r="AST95" s="662"/>
      <c r="ASU95" s="662"/>
      <c r="ASV95" s="662"/>
      <c r="ASW95" s="662"/>
      <c r="ASX95" s="662"/>
      <c r="ASY95" s="662"/>
      <c r="ASZ95" s="662"/>
      <c r="ATA95" s="662"/>
      <c r="ATB95" s="662"/>
      <c r="ATC95" s="662"/>
      <c r="ATD95" s="662"/>
      <c r="ATE95" s="662"/>
      <c r="ATF95" s="662"/>
      <c r="ATG95" s="662"/>
      <c r="ATH95" s="662"/>
      <c r="ATI95" s="662"/>
      <c r="ATJ95" s="662"/>
      <c r="ATK95" s="662"/>
      <c r="ATL95" s="662"/>
      <c r="ATM95" s="662"/>
      <c r="ATN95" s="662"/>
      <c r="ATO95" s="662"/>
      <c r="ATP95" s="662"/>
      <c r="ATQ95" s="662"/>
      <c r="ATR95" s="662"/>
      <c r="ATS95" s="662"/>
      <c r="ATT95" s="662"/>
      <c r="ATU95" s="662"/>
      <c r="ATV95" s="662"/>
      <c r="ATW95" s="662"/>
      <c r="ATX95" s="662"/>
      <c r="ATY95" s="662"/>
      <c r="ATZ95" s="662"/>
      <c r="AUA95" s="662"/>
      <c r="AUB95" s="662"/>
      <c r="AUC95" s="662"/>
      <c r="AUD95" s="662"/>
      <c r="AUE95" s="662"/>
      <c r="AUF95" s="662"/>
      <c r="AUG95" s="662"/>
      <c r="AUH95" s="662"/>
      <c r="AUI95" s="662"/>
      <c r="AUJ95" s="662"/>
      <c r="AUK95" s="662"/>
      <c r="AUL95" s="662"/>
      <c r="AUM95" s="662"/>
      <c r="AUN95" s="662"/>
      <c r="AUO95" s="662"/>
      <c r="AUP95" s="662"/>
      <c r="AUQ95" s="662"/>
      <c r="AUR95" s="662"/>
      <c r="AUS95" s="662"/>
      <c r="AUT95" s="662"/>
      <c r="AUU95" s="662"/>
      <c r="AUV95" s="662"/>
      <c r="AUW95" s="662"/>
      <c r="AUX95" s="662"/>
      <c r="AUY95" s="662"/>
      <c r="AUZ95" s="662"/>
      <c r="AVA95" s="662"/>
      <c r="AVB95" s="662"/>
      <c r="AVC95" s="662"/>
      <c r="AVD95" s="662"/>
      <c r="AVE95" s="662"/>
      <c r="AVF95" s="662"/>
      <c r="AVG95" s="662"/>
      <c r="AVH95" s="662"/>
      <c r="AVI95" s="662"/>
      <c r="AVJ95" s="662"/>
      <c r="AVK95" s="662"/>
      <c r="AVL95" s="662"/>
      <c r="AVM95" s="662"/>
      <c r="AVN95" s="662"/>
      <c r="AVO95" s="662"/>
      <c r="AVP95" s="662"/>
      <c r="AVQ95" s="662"/>
      <c r="AVR95" s="662"/>
      <c r="AVS95" s="662"/>
      <c r="AVT95" s="662"/>
      <c r="AVU95" s="662"/>
      <c r="AVV95" s="662"/>
      <c r="AVW95" s="662"/>
      <c r="AVX95" s="662"/>
      <c r="AVY95" s="662"/>
      <c r="AVZ95" s="662"/>
      <c r="AWA95" s="662"/>
      <c r="AWB95" s="662"/>
      <c r="AWC95" s="662"/>
      <c r="AWD95" s="662"/>
      <c r="AWE95" s="662"/>
      <c r="AWF95" s="662"/>
      <c r="AWG95" s="662"/>
      <c r="AWH95" s="662"/>
      <c r="AWI95" s="662"/>
      <c r="AWJ95" s="662"/>
      <c r="AWK95" s="662"/>
      <c r="AWL95" s="662"/>
      <c r="AWM95" s="662"/>
      <c r="AWN95" s="662"/>
      <c r="AWO95" s="662"/>
      <c r="AWP95" s="662"/>
      <c r="AWQ95" s="662"/>
      <c r="AWR95" s="662"/>
      <c r="AWS95" s="662"/>
      <c r="AWT95" s="662"/>
      <c r="AWU95" s="662"/>
      <c r="AWV95" s="662"/>
      <c r="AWW95" s="662"/>
      <c r="AWX95" s="662"/>
      <c r="AWY95" s="662"/>
      <c r="AWZ95" s="662"/>
      <c r="AXA95" s="662"/>
      <c r="AXB95" s="662"/>
      <c r="AXC95" s="662"/>
      <c r="AXD95" s="662"/>
      <c r="AXE95" s="662"/>
      <c r="AXF95" s="662"/>
      <c r="AXG95" s="662"/>
      <c r="AXH95" s="662"/>
      <c r="AXI95" s="662"/>
      <c r="AXJ95" s="662"/>
      <c r="AXK95" s="662"/>
      <c r="AXL95" s="662"/>
      <c r="AXM95" s="662"/>
      <c r="AXN95" s="662"/>
      <c r="AXO95" s="662"/>
      <c r="AXP95" s="662"/>
      <c r="AXQ95" s="662"/>
      <c r="AXR95" s="662"/>
      <c r="AXS95" s="662"/>
      <c r="AXT95" s="662"/>
      <c r="AXU95" s="662"/>
      <c r="AXV95" s="662"/>
      <c r="AXW95" s="662"/>
      <c r="AXX95" s="662"/>
      <c r="AXY95" s="662"/>
      <c r="AXZ95" s="662"/>
      <c r="AYA95" s="662"/>
      <c r="AYB95" s="662"/>
      <c r="AYC95" s="662"/>
      <c r="AYD95" s="662"/>
      <c r="AYE95" s="662"/>
      <c r="AYF95" s="662"/>
      <c r="AYG95" s="662"/>
      <c r="AYH95" s="662"/>
      <c r="AYI95" s="662"/>
      <c r="AYJ95" s="662"/>
      <c r="AYK95" s="662"/>
      <c r="AYL95" s="662"/>
      <c r="AYM95" s="662"/>
      <c r="AYN95" s="662"/>
      <c r="AYO95" s="662"/>
      <c r="AYP95" s="662"/>
      <c r="AYQ95" s="662"/>
      <c r="AYR95" s="662"/>
      <c r="AYS95" s="662"/>
      <c r="AYT95" s="662"/>
      <c r="AYU95" s="662"/>
      <c r="AYV95" s="662"/>
      <c r="AYW95" s="662"/>
      <c r="AYX95" s="662"/>
      <c r="AYY95" s="662"/>
      <c r="AYZ95" s="662"/>
      <c r="AZA95" s="662"/>
      <c r="AZB95" s="662"/>
      <c r="AZC95" s="662"/>
      <c r="AZD95" s="662"/>
      <c r="AZE95" s="662"/>
      <c r="AZF95" s="662"/>
      <c r="AZG95" s="662"/>
      <c r="AZH95" s="662"/>
      <c r="AZI95" s="662"/>
      <c r="AZJ95" s="662"/>
      <c r="AZK95" s="662"/>
      <c r="AZL95" s="662"/>
      <c r="AZM95" s="662"/>
      <c r="AZN95" s="662"/>
      <c r="AZO95" s="662"/>
      <c r="AZP95" s="662"/>
      <c r="AZQ95" s="662"/>
      <c r="AZR95" s="662"/>
      <c r="AZS95" s="662"/>
      <c r="AZT95" s="662"/>
      <c r="AZU95" s="662"/>
      <c r="AZV95" s="662"/>
      <c r="AZW95" s="662"/>
      <c r="AZX95" s="662"/>
      <c r="AZY95" s="662"/>
      <c r="AZZ95" s="662"/>
      <c r="BAA95" s="662"/>
      <c r="BAB95" s="662"/>
      <c r="BAC95" s="662"/>
      <c r="BAD95" s="662"/>
      <c r="BAE95" s="662"/>
      <c r="BAF95" s="662"/>
      <c r="BAG95" s="662"/>
      <c r="BAH95" s="662"/>
      <c r="BAI95" s="662"/>
      <c r="BAJ95" s="662"/>
      <c r="BAK95" s="662"/>
      <c r="BAL95" s="662"/>
      <c r="BAM95" s="662"/>
      <c r="BAN95" s="662"/>
      <c r="BAO95" s="662"/>
      <c r="BAP95" s="662"/>
      <c r="BAQ95" s="662"/>
      <c r="BAR95" s="662"/>
      <c r="BAS95" s="662"/>
      <c r="BAT95" s="662"/>
      <c r="BAU95" s="662"/>
      <c r="BAV95" s="662"/>
      <c r="BAW95" s="662"/>
      <c r="BAX95" s="662"/>
      <c r="BAY95" s="662"/>
      <c r="BAZ95" s="662"/>
      <c r="BBA95" s="662"/>
      <c r="BBB95" s="662"/>
      <c r="BBC95" s="662"/>
      <c r="BBD95" s="662"/>
      <c r="BBE95" s="662"/>
      <c r="BBF95" s="662"/>
      <c r="BBG95" s="662"/>
      <c r="BBH95" s="662"/>
      <c r="BBI95" s="662"/>
      <c r="BBJ95" s="662"/>
      <c r="BBK95" s="662"/>
      <c r="BBL95" s="662"/>
      <c r="BBM95" s="662"/>
      <c r="BBN95" s="662"/>
      <c r="BBO95" s="662"/>
      <c r="BBP95" s="662"/>
      <c r="BBQ95" s="662"/>
      <c r="BBR95" s="662"/>
      <c r="BBS95" s="662"/>
      <c r="BBT95" s="662"/>
      <c r="BBU95" s="662"/>
      <c r="BBV95" s="662"/>
      <c r="BBW95" s="662"/>
      <c r="BBX95" s="662"/>
      <c r="BBY95" s="662"/>
      <c r="BBZ95" s="662"/>
      <c r="BCA95" s="662"/>
      <c r="BCB95" s="662"/>
      <c r="BCC95" s="662"/>
      <c r="BCD95" s="662"/>
      <c r="BCE95" s="662"/>
      <c r="BCF95" s="662"/>
      <c r="BCG95" s="662"/>
      <c r="BCH95" s="662"/>
      <c r="BCI95" s="662"/>
      <c r="BCJ95" s="662"/>
      <c r="BCK95" s="662"/>
      <c r="BCL95" s="662"/>
      <c r="BCM95" s="662"/>
      <c r="BCN95" s="662"/>
      <c r="BCO95" s="662"/>
      <c r="BCP95" s="662"/>
      <c r="BCQ95" s="662"/>
      <c r="BCR95" s="662"/>
      <c r="BCS95" s="662"/>
      <c r="BCT95" s="662"/>
      <c r="BCU95" s="662"/>
      <c r="BCV95" s="662"/>
      <c r="BCW95" s="662"/>
      <c r="BCX95" s="662"/>
      <c r="BCY95" s="662"/>
      <c r="BCZ95" s="662"/>
      <c r="BDA95" s="662"/>
      <c r="BDB95" s="662"/>
      <c r="BDC95" s="662"/>
      <c r="BDD95" s="662"/>
      <c r="BDE95" s="662"/>
      <c r="BDF95" s="662"/>
      <c r="BDG95" s="662"/>
      <c r="BDH95" s="662"/>
      <c r="BDI95" s="662"/>
      <c r="BDJ95" s="662"/>
      <c r="BDK95" s="662"/>
      <c r="BDL95" s="662"/>
      <c r="BDM95" s="662"/>
      <c r="BDN95" s="662"/>
      <c r="BDO95" s="662"/>
      <c r="BDP95" s="662"/>
      <c r="BDQ95" s="662"/>
      <c r="BDR95" s="662"/>
      <c r="BDS95" s="662"/>
      <c r="BDT95" s="662"/>
      <c r="BDU95" s="662"/>
      <c r="BDV95" s="662"/>
      <c r="BDW95" s="662"/>
      <c r="BDX95" s="662"/>
      <c r="BDY95" s="662"/>
      <c r="BDZ95" s="662"/>
      <c r="BEA95" s="662"/>
      <c r="BEB95" s="662"/>
      <c r="BEC95" s="662"/>
      <c r="BED95" s="662"/>
      <c r="BEE95" s="662"/>
      <c r="BEF95" s="662"/>
      <c r="BEG95" s="662"/>
      <c r="BEH95" s="662"/>
      <c r="BEI95" s="662"/>
      <c r="BEJ95" s="662"/>
      <c r="BEK95" s="662"/>
      <c r="BEL95" s="662"/>
      <c r="BEM95" s="662"/>
      <c r="BEN95" s="662"/>
      <c r="BEO95" s="662"/>
      <c r="BEP95" s="662"/>
      <c r="BEQ95" s="662"/>
      <c r="BER95" s="662"/>
      <c r="BES95" s="662"/>
      <c r="BET95" s="662"/>
      <c r="BEU95" s="662"/>
      <c r="BEV95" s="662"/>
      <c r="BEW95" s="662"/>
      <c r="BEX95" s="662"/>
      <c r="BEY95" s="662"/>
      <c r="BEZ95" s="662"/>
      <c r="BFA95" s="662"/>
      <c r="BFB95" s="662"/>
      <c r="BFC95" s="662"/>
      <c r="BFD95" s="662"/>
      <c r="BFE95" s="662"/>
      <c r="BFF95" s="662"/>
      <c r="BFG95" s="662"/>
      <c r="BFH95" s="662"/>
      <c r="BFI95" s="662"/>
      <c r="BFJ95" s="662"/>
      <c r="BFK95" s="662"/>
      <c r="BFL95" s="662"/>
      <c r="BFM95" s="662"/>
      <c r="BFN95" s="662"/>
      <c r="BFO95" s="662"/>
      <c r="BFP95" s="662"/>
      <c r="BFQ95" s="662"/>
      <c r="BFR95" s="662"/>
      <c r="BFS95" s="662"/>
      <c r="BFT95" s="662"/>
      <c r="BFU95" s="662"/>
      <c r="BFV95" s="662"/>
      <c r="BFW95" s="662"/>
      <c r="BFX95" s="662"/>
      <c r="BFY95" s="662"/>
      <c r="BFZ95" s="662"/>
      <c r="BGA95" s="662"/>
      <c r="BGB95" s="662"/>
      <c r="BGC95" s="662"/>
      <c r="BGD95" s="662"/>
      <c r="BGE95" s="662"/>
      <c r="BGF95" s="662"/>
      <c r="BGG95" s="662"/>
      <c r="BGH95" s="662"/>
      <c r="BGI95" s="662"/>
      <c r="BGJ95" s="662"/>
      <c r="BGK95" s="662"/>
      <c r="BGL95" s="662"/>
      <c r="BGM95" s="662"/>
      <c r="BGN95" s="662"/>
      <c r="BGO95" s="662"/>
      <c r="BGP95" s="662"/>
      <c r="BGQ95" s="662"/>
      <c r="BGR95" s="662"/>
      <c r="BGS95" s="662"/>
      <c r="BGT95" s="662"/>
      <c r="BGU95" s="662"/>
      <c r="BGV95" s="662"/>
      <c r="BGW95" s="662"/>
      <c r="BGX95" s="662"/>
      <c r="BGY95" s="662"/>
      <c r="BGZ95" s="662"/>
      <c r="BHA95" s="662"/>
      <c r="BHB95" s="662"/>
      <c r="BHC95" s="662"/>
      <c r="BHD95" s="662"/>
      <c r="BHE95" s="662"/>
      <c r="BHF95" s="662"/>
      <c r="BHG95" s="662"/>
      <c r="BHH95" s="662"/>
      <c r="BHI95" s="662"/>
      <c r="BHJ95" s="662"/>
      <c r="BHK95" s="662"/>
      <c r="BHL95" s="662"/>
      <c r="BHM95" s="662"/>
      <c r="BHN95" s="662"/>
      <c r="BHO95" s="662"/>
      <c r="BHP95" s="662"/>
      <c r="BHQ95" s="662"/>
      <c r="BHR95" s="662"/>
      <c r="BHS95" s="662"/>
      <c r="BHT95" s="662"/>
      <c r="BHU95" s="662"/>
      <c r="BHV95" s="662"/>
      <c r="BHW95" s="662"/>
      <c r="BHX95" s="662"/>
      <c r="BHY95" s="662"/>
      <c r="BHZ95" s="662"/>
      <c r="BIA95" s="662"/>
      <c r="BIB95" s="662"/>
      <c r="BIC95" s="662"/>
      <c r="BID95" s="662"/>
      <c r="BIE95" s="662"/>
      <c r="BIF95" s="662"/>
      <c r="BIG95" s="662"/>
      <c r="BIH95" s="662"/>
      <c r="BII95" s="662"/>
      <c r="BIJ95" s="662"/>
      <c r="BIK95" s="662"/>
      <c r="BIL95" s="662"/>
      <c r="BIM95" s="662"/>
      <c r="BIN95" s="662"/>
      <c r="BIO95" s="662"/>
      <c r="BIP95" s="662"/>
      <c r="BIQ95" s="662"/>
      <c r="BIR95" s="662"/>
      <c r="BIS95" s="662"/>
      <c r="BIT95" s="662"/>
      <c r="BIU95" s="662"/>
      <c r="BIV95" s="662"/>
      <c r="BIW95" s="662"/>
      <c r="BIX95" s="662"/>
      <c r="BIY95" s="662"/>
      <c r="BIZ95" s="662"/>
      <c r="BJA95" s="662"/>
      <c r="BJB95" s="662"/>
      <c r="BJC95" s="662"/>
      <c r="BJD95" s="662"/>
      <c r="BJE95" s="662"/>
      <c r="BJF95" s="662"/>
      <c r="BJG95" s="662"/>
      <c r="BJH95" s="662"/>
      <c r="BJI95" s="662"/>
      <c r="BJJ95" s="662"/>
      <c r="BJK95" s="662"/>
      <c r="BJL95" s="662"/>
      <c r="BJM95" s="662"/>
      <c r="BJN95" s="662"/>
      <c r="BJO95" s="662"/>
      <c r="BJP95" s="662"/>
      <c r="BJQ95" s="662"/>
      <c r="BJR95" s="662"/>
      <c r="BJS95" s="662"/>
      <c r="BJT95" s="662"/>
      <c r="BJU95" s="662"/>
      <c r="BJV95" s="662"/>
      <c r="BJW95" s="662"/>
      <c r="BJX95" s="662"/>
      <c r="BJY95" s="662"/>
      <c r="BJZ95" s="662"/>
      <c r="BKA95" s="662"/>
      <c r="BKB95" s="662"/>
      <c r="BKC95" s="662"/>
      <c r="BKD95" s="662"/>
      <c r="BKE95" s="662"/>
      <c r="BKF95" s="662"/>
      <c r="BKG95" s="662"/>
      <c r="BKH95" s="662"/>
      <c r="BKI95" s="662"/>
      <c r="BKJ95" s="662"/>
      <c r="BKK95" s="662"/>
      <c r="BKL95" s="662"/>
      <c r="BKM95" s="662"/>
      <c r="BKN95" s="662"/>
      <c r="BKO95" s="662"/>
      <c r="BKP95" s="662"/>
      <c r="BKQ95" s="662"/>
      <c r="BKR95" s="662"/>
      <c r="BKS95" s="662"/>
      <c r="BKT95" s="662"/>
      <c r="BKU95" s="662"/>
      <c r="BKV95" s="662"/>
      <c r="BKW95" s="662"/>
      <c r="BKX95" s="662"/>
      <c r="BKY95" s="662"/>
      <c r="BKZ95" s="662"/>
      <c r="BLA95" s="662"/>
      <c r="BLB95" s="662"/>
      <c r="BLC95" s="662"/>
      <c r="BLD95" s="662"/>
      <c r="BLE95" s="662"/>
      <c r="BLF95" s="662"/>
      <c r="BLG95" s="662"/>
      <c r="BLH95" s="662"/>
      <c r="BLI95" s="662"/>
      <c r="BLJ95" s="662"/>
      <c r="BLK95" s="662"/>
      <c r="BLL95" s="662"/>
      <c r="BLM95" s="662"/>
      <c r="BLN95" s="662"/>
      <c r="BLO95" s="662"/>
      <c r="BLP95" s="662"/>
      <c r="BLQ95" s="662"/>
      <c r="BLR95" s="662"/>
      <c r="BLS95" s="662"/>
      <c r="BLT95" s="662"/>
      <c r="BLU95" s="662"/>
      <c r="BLV95" s="662"/>
      <c r="BLW95" s="662"/>
      <c r="BLX95" s="662"/>
      <c r="BLY95" s="662"/>
      <c r="BLZ95" s="662"/>
      <c r="BMA95" s="662"/>
      <c r="BMB95" s="662"/>
      <c r="BMC95" s="662"/>
      <c r="BMD95" s="662"/>
      <c r="BME95" s="662"/>
      <c r="BMF95" s="662"/>
      <c r="BMG95" s="662"/>
      <c r="BMH95" s="662"/>
      <c r="BMI95" s="662"/>
      <c r="BMJ95" s="662"/>
      <c r="BMK95" s="662"/>
      <c r="BML95" s="662"/>
      <c r="BMM95" s="662"/>
      <c r="BMN95" s="662"/>
      <c r="BMO95" s="662"/>
      <c r="BMP95" s="662"/>
      <c r="BMQ95" s="662"/>
      <c r="BMR95" s="662"/>
      <c r="BMS95" s="662"/>
      <c r="BMT95" s="662"/>
      <c r="BMU95" s="662"/>
      <c r="BMV95" s="662"/>
      <c r="BMW95" s="662"/>
      <c r="BMX95" s="662"/>
      <c r="BMY95" s="662"/>
      <c r="BMZ95" s="662"/>
      <c r="BNA95" s="662"/>
      <c r="BNB95" s="662"/>
      <c r="BNC95" s="662"/>
      <c r="BND95" s="662"/>
      <c r="BNE95" s="662"/>
      <c r="BNF95" s="662"/>
      <c r="BNG95" s="662"/>
      <c r="BNH95" s="662"/>
      <c r="BNI95" s="662"/>
      <c r="BNJ95" s="662"/>
      <c r="BNK95" s="662"/>
      <c r="BNL95" s="662"/>
      <c r="BNM95" s="662"/>
      <c r="BNN95" s="662"/>
      <c r="BNO95" s="662"/>
      <c r="BNP95" s="662"/>
      <c r="BNQ95" s="662"/>
      <c r="BNR95" s="662"/>
      <c r="BNS95" s="662"/>
      <c r="BNT95" s="662"/>
      <c r="BNU95" s="662"/>
      <c r="BNV95" s="662"/>
      <c r="BNW95" s="662"/>
      <c r="BNX95" s="662"/>
      <c r="BNY95" s="662"/>
      <c r="BNZ95" s="662"/>
      <c r="BOA95" s="662"/>
      <c r="BOB95" s="662"/>
      <c r="BOC95" s="662"/>
      <c r="BOD95" s="662"/>
      <c r="BOE95" s="662"/>
      <c r="BOF95" s="662"/>
      <c r="BOG95" s="662"/>
      <c r="BOH95" s="662"/>
      <c r="BOI95" s="662"/>
      <c r="BOJ95" s="662"/>
      <c r="BOK95" s="662"/>
      <c r="BOL95" s="662"/>
      <c r="BOM95" s="662"/>
      <c r="BON95" s="662"/>
      <c r="BOO95" s="662"/>
      <c r="BOP95" s="662"/>
      <c r="BOQ95" s="662"/>
      <c r="BOR95" s="662"/>
      <c r="BOS95" s="662"/>
      <c r="BOT95" s="662"/>
      <c r="BOU95" s="662"/>
      <c r="BOV95" s="662"/>
      <c r="BOW95" s="662"/>
      <c r="BOX95" s="662"/>
      <c r="BOY95" s="662"/>
      <c r="BOZ95" s="662"/>
      <c r="BPA95" s="662"/>
      <c r="BPB95" s="662"/>
      <c r="BPC95" s="662"/>
      <c r="BPD95" s="662"/>
      <c r="BPE95" s="662"/>
      <c r="BPF95" s="662"/>
      <c r="BPG95" s="662"/>
      <c r="BPH95" s="662"/>
      <c r="BPI95" s="662"/>
      <c r="BPJ95" s="662"/>
      <c r="BPK95" s="662"/>
      <c r="BPL95" s="662"/>
      <c r="BPM95" s="662"/>
      <c r="BPN95" s="662"/>
      <c r="BPO95" s="662"/>
      <c r="BPP95" s="662"/>
      <c r="BPQ95" s="662"/>
      <c r="BPR95" s="662"/>
      <c r="BPS95" s="662"/>
      <c r="BPT95" s="662"/>
      <c r="BPU95" s="662"/>
      <c r="BPV95" s="662"/>
      <c r="BPW95" s="662"/>
      <c r="BPX95" s="662"/>
      <c r="BPY95" s="662"/>
      <c r="BPZ95" s="662"/>
      <c r="BQA95" s="662"/>
      <c r="BQB95" s="662"/>
      <c r="BQC95" s="662"/>
      <c r="BQD95" s="662"/>
      <c r="BQE95" s="662"/>
      <c r="BQF95" s="662"/>
      <c r="BQG95" s="662"/>
      <c r="BQH95" s="662"/>
      <c r="BQI95" s="662"/>
      <c r="BQJ95" s="662"/>
      <c r="BQK95" s="662"/>
      <c r="BQL95" s="662"/>
      <c r="BQM95" s="662"/>
      <c r="BQN95" s="662"/>
      <c r="BQO95" s="662"/>
      <c r="BQP95" s="662"/>
      <c r="BQQ95" s="662"/>
      <c r="BQR95" s="662"/>
      <c r="BQS95" s="662"/>
      <c r="BQT95" s="662"/>
      <c r="BQU95" s="662"/>
      <c r="BQV95" s="662"/>
      <c r="BQW95" s="662"/>
      <c r="BQX95" s="662"/>
      <c r="BQY95" s="662"/>
      <c r="BQZ95" s="662"/>
      <c r="BRA95" s="662"/>
      <c r="BRB95" s="662"/>
      <c r="BRC95" s="662"/>
      <c r="BRD95" s="662"/>
      <c r="BRE95" s="662"/>
      <c r="BRF95" s="662"/>
      <c r="BRG95" s="662"/>
      <c r="BRH95" s="662"/>
      <c r="BRI95" s="662"/>
      <c r="BRJ95" s="662"/>
      <c r="BRK95" s="662"/>
      <c r="BRL95" s="662"/>
      <c r="BRM95" s="662"/>
      <c r="BRN95" s="662"/>
      <c r="BRO95" s="662"/>
      <c r="BRP95" s="662"/>
      <c r="BRQ95" s="662"/>
      <c r="BRR95" s="662"/>
      <c r="BRS95" s="662"/>
      <c r="BRT95" s="662"/>
      <c r="BRU95" s="662"/>
      <c r="BRV95" s="662"/>
      <c r="BRW95" s="662"/>
      <c r="BRX95" s="662"/>
      <c r="BRY95" s="662"/>
      <c r="BRZ95" s="662"/>
      <c r="BSA95" s="662"/>
      <c r="BSB95" s="662"/>
      <c r="BSC95" s="662"/>
      <c r="BSD95" s="662"/>
      <c r="BSE95" s="662"/>
      <c r="BSF95" s="662"/>
      <c r="BSG95" s="662"/>
      <c r="BSH95" s="662"/>
      <c r="BSI95" s="662"/>
      <c r="BSJ95" s="662"/>
      <c r="BSK95" s="662"/>
      <c r="BSL95" s="662"/>
      <c r="BSM95" s="662"/>
      <c r="BSN95" s="662"/>
      <c r="BSO95" s="662"/>
      <c r="BSP95" s="662"/>
      <c r="BSQ95" s="662"/>
      <c r="BSR95" s="662"/>
      <c r="BSS95" s="662"/>
      <c r="BST95" s="662"/>
      <c r="BSU95" s="662"/>
      <c r="BSV95" s="662"/>
      <c r="BSW95" s="662"/>
      <c r="BSX95" s="662"/>
      <c r="BSY95" s="662"/>
      <c r="BSZ95" s="662"/>
      <c r="BTA95" s="662"/>
      <c r="BTB95" s="662"/>
      <c r="BTC95" s="662"/>
      <c r="BTD95" s="662"/>
      <c r="BTE95" s="662"/>
      <c r="BTF95" s="662"/>
      <c r="BTG95" s="662"/>
      <c r="BTH95" s="662"/>
      <c r="BTI95" s="662"/>
      <c r="BTJ95" s="662"/>
      <c r="BTK95" s="662"/>
      <c r="BTL95" s="662"/>
      <c r="BTM95" s="662"/>
      <c r="BTN95" s="662"/>
      <c r="BTO95" s="662"/>
      <c r="BTP95" s="662"/>
      <c r="BTQ95" s="662"/>
      <c r="BTR95" s="662"/>
      <c r="BTS95" s="662"/>
      <c r="BTT95" s="662"/>
      <c r="BTU95" s="662"/>
      <c r="BTV95" s="662"/>
      <c r="BTW95" s="662"/>
      <c r="BTX95" s="662"/>
      <c r="BTY95" s="662"/>
      <c r="BTZ95" s="662"/>
      <c r="BUA95" s="662"/>
      <c r="BUB95" s="662"/>
      <c r="BUC95" s="662"/>
      <c r="BUD95" s="662"/>
      <c r="BUE95" s="662"/>
      <c r="BUF95" s="662"/>
      <c r="BUG95" s="662"/>
      <c r="BUH95" s="662"/>
      <c r="BUI95" s="662"/>
      <c r="BUJ95" s="662"/>
      <c r="BUK95" s="662"/>
      <c r="BUL95" s="662"/>
      <c r="BUM95" s="662"/>
      <c r="BUN95" s="662"/>
      <c r="BUO95" s="662"/>
      <c r="BUP95" s="662"/>
      <c r="BUQ95" s="662"/>
      <c r="BUR95" s="662"/>
      <c r="BUS95" s="662"/>
      <c r="BUT95" s="662"/>
      <c r="BUU95" s="662"/>
      <c r="BUV95" s="662"/>
      <c r="BUW95" s="662"/>
      <c r="BUX95" s="662"/>
      <c r="BUY95" s="662"/>
      <c r="BUZ95" s="662"/>
      <c r="BVA95" s="662"/>
      <c r="BVB95" s="662"/>
      <c r="BVC95" s="662"/>
      <c r="BVD95" s="662"/>
      <c r="BVE95" s="662"/>
      <c r="BVF95" s="662"/>
      <c r="BVG95" s="662"/>
      <c r="BVH95" s="662"/>
      <c r="BVI95" s="662"/>
      <c r="BVJ95" s="662"/>
      <c r="BVK95" s="662"/>
      <c r="BVL95" s="662"/>
      <c r="BVM95" s="662"/>
      <c r="BVN95" s="662"/>
      <c r="BVO95" s="662"/>
      <c r="BVP95" s="662"/>
      <c r="BVQ95" s="662"/>
      <c r="BVR95" s="662"/>
      <c r="BVS95" s="662"/>
      <c r="BVT95" s="662"/>
      <c r="BVU95" s="662"/>
      <c r="BVV95" s="662"/>
      <c r="BVW95" s="662"/>
      <c r="BVX95" s="662"/>
      <c r="BVY95" s="662"/>
      <c r="BVZ95" s="662"/>
      <c r="BWA95" s="662"/>
      <c r="BWB95" s="662"/>
      <c r="BWC95" s="662"/>
      <c r="BWD95" s="662"/>
      <c r="BWE95" s="662"/>
      <c r="BWF95" s="662"/>
      <c r="BWG95" s="662"/>
      <c r="BWH95" s="662"/>
      <c r="BWI95" s="662"/>
      <c r="BWJ95" s="662"/>
      <c r="BWK95" s="662"/>
      <c r="BWL95" s="662"/>
      <c r="BWM95" s="662"/>
      <c r="BWN95" s="662"/>
      <c r="BWO95" s="662"/>
      <c r="BWP95" s="662"/>
      <c r="BWQ95" s="662"/>
      <c r="BWR95" s="662"/>
      <c r="BWS95" s="662"/>
      <c r="BWT95" s="662"/>
      <c r="BWU95" s="662"/>
      <c r="BWV95" s="662"/>
      <c r="BWW95" s="662"/>
      <c r="BWX95" s="662"/>
      <c r="BWY95" s="662"/>
      <c r="BWZ95" s="662"/>
      <c r="BXA95" s="662"/>
      <c r="BXB95" s="662"/>
      <c r="BXC95" s="662"/>
      <c r="BXD95" s="662"/>
      <c r="BXE95" s="662"/>
      <c r="BXF95" s="662"/>
      <c r="BXG95" s="662"/>
      <c r="BXH95" s="662"/>
      <c r="BXI95" s="662"/>
      <c r="BXJ95" s="662"/>
      <c r="BXK95" s="662"/>
      <c r="BXL95" s="662"/>
      <c r="BXM95" s="662"/>
      <c r="BXN95" s="662"/>
      <c r="BXO95" s="662"/>
      <c r="BXP95" s="662"/>
      <c r="BXQ95" s="662"/>
      <c r="BXR95" s="662"/>
      <c r="BXS95" s="662"/>
      <c r="BXT95" s="662"/>
      <c r="BXU95" s="662"/>
      <c r="BXV95" s="662"/>
      <c r="BXW95" s="662"/>
      <c r="BXX95" s="662"/>
      <c r="BXY95" s="662"/>
      <c r="BXZ95" s="662"/>
      <c r="BYA95" s="662"/>
      <c r="BYB95" s="662"/>
      <c r="BYC95" s="662"/>
      <c r="BYD95" s="662"/>
      <c r="BYE95" s="662"/>
      <c r="BYF95" s="662"/>
      <c r="BYG95" s="662"/>
      <c r="BYH95" s="662"/>
      <c r="BYI95" s="662"/>
      <c r="BYJ95" s="662"/>
      <c r="BYK95" s="662"/>
      <c r="BYL95" s="662"/>
      <c r="BYM95" s="662"/>
      <c r="BYN95" s="662"/>
      <c r="BYO95" s="662"/>
      <c r="BYP95" s="662"/>
      <c r="BYQ95" s="662"/>
      <c r="BYR95" s="662"/>
      <c r="BYS95" s="662"/>
      <c r="BYT95" s="662"/>
      <c r="BYU95" s="662"/>
      <c r="BYV95" s="662"/>
      <c r="BYW95" s="662"/>
      <c r="BYX95" s="662"/>
      <c r="BYY95" s="662"/>
      <c r="BYZ95" s="662"/>
      <c r="BZA95" s="662"/>
      <c r="BZB95" s="662"/>
      <c r="BZC95" s="662"/>
      <c r="BZD95" s="662"/>
      <c r="BZE95" s="662"/>
      <c r="BZF95" s="662"/>
      <c r="BZG95" s="662"/>
      <c r="BZH95" s="662"/>
      <c r="BZI95" s="662"/>
      <c r="BZJ95" s="662"/>
      <c r="BZK95" s="662"/>
      <c r="BZL95" s="662"/>
      <c r="BZM95" s="662"/>
      <c r="BZN95" s="662"/>
      <c r="BZO95" s="662"/>
      <c r="BZP95" s="662"/>
      <c r="BZQ95" s="662"/>
      <c r="BZR95" s="662"/>
      <c r="BZS95" s="662"/>
      <c r="BZT95" s="662"/>
      <c r="BZU95" s="662"/>
      <c r="BZV95" s="662"/>
      <c r="BZW95" s="662"/>
      <c r="BZX95" s="662"/>
      <c r="BZY95" s="662"/>
      <c r="BZZ95" s="662"/>
      <c r="CAA95" s="662"/>
      <c r="CAB95" s="662"/>
      <c r="CAC95" s="662"/>
      <c r="CAD95" s="662"/>
      <c r="CAE95" s="662"/>
      <c r="CAF95" s="662"/>
      <c r="CAG95" s="662"/>
      <c r="CAH95" s="662"/>
      <c r="CAI95" s="662"/>
      <c r="CAJ95" s="662"/>
      <c r="CAK95" s="662"/>
      <c r="CAL95" s="662"/>
      <c r="CAM95" s="662"/>
      <c r="CAN95" s="662"/>
      <c r="CAO95" s="662"/>
      <c r="CAP95" s="662"/>
      <c r="CAQ95" s="662"/>
      <c r="CAR95" s="662"/>
      <c r="CAS95" s="662"/>
      <c r="CAT95" s="662"/>
      <c r="CAU95" s="662"/>
      <c r="CAV95" s="662"/>
      <c r="CAW95" s="662"/>
      <c r="CAX95" s="662"/>
      <c r="CAY95" s="662"/>
      <c r="CAZ95" s="662"/>
      <c r="CBA95" s="662"/>
      <c r="CBB95" s="662"/>
      <c r="CBC95" s="662"/>
      <c r="CBD95" s="662"/>
      <c r="CBE95" s="662"/>
      <c r="CBF95" s="662"/>
      <c r="CBG95" s="662"/>
      <c r="CBH95" s="662"/>
      <c r="CBI95" s="662"/>
      <c r="CBJ95" s="662"/>
      <c r="CBK95" s="662"/>
      <c r="CBL95" s="662"/>
      <c r="CBM95" s="662"/>
      <c r="CBN95" s="662"/>
      <c r="CBO95" s="662"/>
      <c r="CBP95" s="662"/>
      <c r="CBQ95" s="662"/>
      <c r="CBR95" s="662"/>
      <c r="CBS95" s="662"/>
      <c r="CBT95" s="662"/>
      <c r="CBU95" s="662"/>
      <c r="CBV95" s="662"/>
      <c r="CBW95" s="662"/>
      <c r="CBX95" s="662"/>
      <c r="CBY95" s="662"/>
      <c r="CBZ95" s="662"/>
      <c r="CCA95" s="662"/>
      <c r="CCB95" s="662"/>
      <c r="CCC95" s="662"/>
      <c r="CCD95" s="662"/>
      <c r="CCE95" s="662"/>
      <c r="CCF95" s="662"/>
      <c r="CCG95" s="662"/>
      <c r="CCH95" s="662"/>
      <c r="CCI95" s="662"/>
      <c r="CCJ95" s="662"/>
      <c r="CCK95" s="662"/>
      <c r="CCL95" s="662"/>
      <c r="CCM95" s="662"/>
      <c r="CCN95" s="662"/>
      <c r="CCO95" s="662"/>
      <c r="CCP95" s="662"/>
      <c r="CCQ95" s="662"/>
      <c r="CCR95" s="662"/>
      <c r="CCS95" s="662"/>
      <c r="CCT95" s="662"/>
      <c r="CCU95" s="662"/>
      <c r="CCV95" s="662"/>
      <c r="CCW95" s="662"/>
      <c r="CCX95" s="662"/>
      <c r="CCY95" s="662"/>
      <c r="CCZ95" s="662"/>
      <c r="CDA95" s="662"/>
      <c r="CDB95" s="662"/>
      <c r="CDC95" s="662"/>
      <c r="CDD95" s="662"/>
      <c r="CDE95" s="662"/>
      <c r="CDF95" s="662"/>
      <c r="CDG95" s="662"/>
      <c r="CDH95" s="662"/>
      <c r="CDI95" s="662"/>
      <c r="CDJ95" s="662"/>
      <c r="CDK95" s="662"/>
      <c r="CDL95" s="662"/>
      <c r="CDM95" s="662"/>
      <c r="CDN95" s="662"/>
      <c r="CDO95" s="662"/>
      <c r="CDP95" s="662"/>
      <c r="CDQ95" s="662"/>
      <c r="CDR95" s="662"/>
      <c r="CDS95" s="662"/>
      <c r="CDT95" s="662"/>
      <c r="CDU95" s="662"/>
      <c r="CDV95" s="662"/>
      <c r="CDW95" s="662"/>
      <c r="CDX95" s="662"/>
      <c r="CDY95" s="662"/>
      <c r="CDZ95" s="662"/>
      <c r="CEA95" s="662"/>
      <c r="CEB95" s="662"/>
      <c r="CEC95" s="662"/>
      <c r="CED95" s="662"/>
      <c r="CEE95" s="662"/>
      <c r="CEF95" s="662"/>
      <c r="CEG95" s="662"/>
      <c r="CEH95" s="662"/>
      <c r="CEI95" s="662"/>
      <c r="CEJ95" s="662"/>
      <c r="CEK95" s="662"/>
      <c r="CEL95" s="662"/>
      <c r="CEM95" s="662"/>
      <c r="CEN95" s="662"/>
      <c r="CEO95" s="662"/>
      <c r="CEP95" s="662"/>
      <c r="CEQ95" s="662"/>
      <c r="CER95" s="662"/>
      <c r="CES95" s="662"/>
      <c r="CET95" s="662"/>
      <c r="CEU95" s="662"/>
      <c r="CEV95" s="662"/>
      <c r="CEW95" s="662"/>
      <c r="CEX95" s="662"/>
      <c r="CEY95" s="662"/>
      <c r="CEZ95" s="662"/>
      <c r="CFA95" s="662"/>
      <c r="CFB95" s="662"/>
      <c r="CFC95" s="662"/>
      <c r="CFD95" s="662"/>
      <c r="CFE95" s="662"/>
      <c r="CFF95" s="662"/>
      <c r="CFG95" s="662"/>
      <c r="CFH95" s="662"/>
      <c r="CFI95" s="662"/>
      <c r="CFJ95" s="662"/>
      <c r="CFK95" s="662"/>
      <c r="CFL95" s="662"/>
      <c r="CFM95" s="662"/>
      <c r="CFN95" s="662"/>
      <c r="CFO95" s="662"/>
      <c r="CFP95" s="662"/>
      <c r="CFQ95" s="662"/>
      <c r="CFR95" s="662"/>
      <c r="CFS95" s="662"/>
      <c r="CFT95" s="662"/>
      <c r="CFU95" s="662"/>
      <c r="CFV95" s="662"/>
      <c r="CFW95" s="662"/>
      <c r="CFX95" s="662"/>
      <c r="CFY95" s="662"/>
      <c r="CFZ95" s="662"/>
      <c r="CGA95" s="662"/>
      <c r="CGB95" s="662"/>
      <c r="CGC95" s="662"/>
      <c r="CGD95" s="662"/>
      <c r="CGE95" s="662"/>
      <c r="CGF95" s="662"/>
      <c r="CGG95" s="662"/>
      <c r="CGH95" s="662"/>
      <c r="CGI95" s="662"/>
      <c r="CGJ95" s="662"/>
      <c r="CGK95" s="662"/>
      <c r="CGL95" s="662"/>
      <c r="CGM95" s="662"/>
      <c r="CGN95" s="662"/>
      <c r="CGO95" s="662"/>
      <c r="CGP95" s="662"/>
      <c r="CGQ95" s="662"/>
      <c r="CGR95" s="662"/>
      <c r="CGS95" s="662"/>
      <c r="CGT95" s="662"/>
      <c r="CGU95" s="662"/>
      <c r="CGV95" s="662"/>
      <c r="CGW95" s="662"/>
      <c r="CGX95" s="662"/>
      <c r="CGY95" s="662"/>
      <c r="CGZ95" s="662"/>
      <c r="CHA95" s="662"/>
      <c r="CHB95" s="662"/>
      <c r="CHC95" s="662"/>
      <c r="CHD95" s="662"/>
      <c r="CHE95" s="662"/>
      <c r="CHF95" s="662"/>
      <c r="CHG95" s="662"/>
      <c r="CHH95" s="662"/>
      <c r="CHI95" s="662"/>
      <c r="CHJ95" s="662"/>
      <c r="CHK95" s="662"/>
      <c r="CHL95" s="662"/>
      <c r="CHM95" s="662"/>
      <c r="CHN95" s="662"/>
      <c r="CHO95" s="662"/>
      <c r="CHP95" s="662"/>
      <c r="CHQ95" s="662"/>
      <c r="CHR95" s="662"/>
      <c r="CHS95" s="662"/>
      <c r="CHT95" s="662"/>
      <c r="CHU95" s="662"/>
      <c r="CHV95" s="662"/>
      <c r="CHW95" s="662"/>
      <c r="CHX95" s="662"/>
      <c r="CHY95" s="662"/>
      <c r="CHZ95" s="662"/>
      <c r="CIA95" s="662"/>
      <c r="CIB95" s="662"/>
      <c r="CIC95" s="662"/>
      <c r="CID95" s="662"/>
      <c r="CIE95" s="662"/>
      <c r="CIF95" s="662"/>
      <c r="CIG95" s="662"/>
      <c r="CIH95" s="662"/>
      <c r="CII95" s="662"/>
      <c r="CIJ95" s="662"/>
      <c r="CIK95" s="662"/>
      <c r="CIL95" s="662"/>
      <c r="CIM95" s="662"/>
      <c r="CIN95" s="662"/>
      <c r="CIO95" s="662"/>
      <c r="CIP95" s="662"/>
      <c r="CIQ95" s="662"/>
      <c r="CIR95" s="662"/>
      <c r="CIS95" s="662"/>
      <c r="CIT95" s="662"/>
      <c r="CIU95" s="662"/>
      <c r="CIV95" s="662"/>
      <c r="CIW95" s="662"/>
      <c r="CIX95" s="662"/>
      <c r="CIY95" s="662"/>
      <c r="CIZ95" s="662"/>
      <c r="CJA95" s="662"/>
      <c r="CJB95" s="662"/>
      <c r="CJC95" s="662"/>
      <c r="CJD95" s="662"/>
      <c r="CJE95" s="662"/>
      <c r="CJF95" s="662"/>
      <c r="CJG95" s="662"/>
      <c r="CJH95" s="662"/>
      <c r="CJI95" s="662"/>
      <c r="CJJ95" s="662"/>
      <c r="CJK95" s="662"/>
      <c r="CJL95" s="662"/>
      <c r="CJM95" s="662"/>
      <c r="CJN95" s="662"/>
      <c r="CJO95" s="662"/>
      <c r="CJP95" s="662"/>
      <c r="CJQ95" s="662"/>
      <c r="CJR95" s="662"/>
      <c r="CJS95" s="662"/>
      <c r="CJT95" s="662"/>
      <c r="CJU95" s="662"/>
      <c r="CJV95" s="662"/>
      <c r="CJW95" s="662"/>
      <c r="CJX95" s="662"/>
      <c r="CJY95" s="662"/>
      <c r="CJZ95" s="662"/>
      <c r="CKA95" s="662"/>
      <c r="CKB95" s="662"/>
      <c r="CKC95" s="662"/>
      <c r="CKD95" s="662"/>
      <c r="CKE95" s="662"/>
      <c r="CKF95" s="662"/>
      <c r="CKG95" s="662"/>
      <c r="CKH95" s="662"/>
      <c r="CKI95" s="662"/>
      <c r="CKJ95" s="662"/>
      <c r="CKK95" s="662"/>
      <c r="CKL95" s="662"/>
      <c r="CKM95" s="662"/>
      <c r="CKN95" s="662"/>
      <c r="CKO95" s="662"/>
      <c r="CKP95" s="662"/>
      <c r="CKQ95" s="662"/>
      <c r="CKR95" s="662"/>
      <c r="CKS95" s="662"/>
      <c r="CKT95" s="662"/>
      <c r="CKU95" s="662"/>
      <c r="CKV95" s="662"/>
      <c r="CKW95" s="662"/>
      <c r="CKX95" s="662"/>
      <c r="CKY95" s="662"/>
      <c r="CKZ95" s="662"/>
      <c r="CLA95" s="662"/>
      <c r="CLB95" s="662"/>
      <c r="CLC95" s="662"/>
      <c r="CLD95" s="662"/>
      <c r="CLE95" s="662"/>
      <c r="CLF95" s="662"/>
      <c r="CLG95" s="662"/>
      <c r="CLH95" s="662"/>
      <c r="CLI95" s="662"/>
      <c r="CLJ95" s="662"/>
      <c r="CLK95" s="662"/>
      <c r="CLL95" s="662"/>
      <c r="CLM95" s="662"/>
      <c r="CLN95" s="662"/>
      <c r="CLO95" s="662"/>
      <c r="CLP95" s="662"/>
      <c r="CLQ95" s="662"/>
      <c r="CLR95" s="662"/>
      <c r="CLS95" s="662"/>
      <c r="CLT95" s="662"/>
      <c r="CLU95" s="662"/>
      <c r="CLV95" s="662"/>
      <c r="CLW95" s="662"/>
      <c r="CLX95" s="662"/>
      <c r="CLY95" s="662"/>
      <c r="CLZ95" s="662"/>
      <c r="CMA95" s="662"/>
      <c r="CMB95" s="662"/>
      <c r="CMC95" s="662"/>
      <c r="CMD95" s="662"/>
      <c r="CME95" s="662"/>
      <c r="CMF95" s="662"/>
      <c r="CMG95" s="662"/>
      <c r="CMH95" s="662"/>
      <c r="CMI95" s="662"/>
      <c r="CMJ95" s="662"/>
      <c r="CMK95" s="662"/>
      <c r="CML95" s="662"/>
      <c r="CMM95" s="662"/>
      <c r="CMN95" s="662"/>
      <c r="CMO95" s="662"/>
      <c r="CMP95" s="662"/>
      <c r="CMQ95" s="662"/>
      <c r="CMR95" s="662"/>
      <c r="CMS95" s="662"/>
      <c r="CMT95" s="662"/>
      <c r="CMU95" s="662"/>
      <c r="CMV95" s="662"/>
      <c r="CMW95" s="662"/>
      <c r="CMX95" s="662"/>
      <c r="CMY95" s="662"/>
      <c r="CMZ95" s="662"/>
      <c r="CNA95" s="662"/>
      <c r="CNB95" s="662"/>
      <c r="CNC95" s="662"/>
      <c r="CND95" s="662"/>
      <c r="CNE95" s="662"/>
      <c r="CNF95" s="662"/>
      <c r="CNG95" s="662"/>
      <c r="CNH95" s="662"/>
      <c r="CNI95" s="662"/>
      <c r="CNJ95" s="662"/>
      <c r="CNK95" s="662"/>
      <c r="CNL95" s="662"/>
      <c r="CNM95" s="662"/>
      <c r="CNN95" s="662"/>
      <c r="CNO95" s="662"/>
      <c r="CNP95" s="662"/>
      <c r="CNQ95" s="662"/>
      <c r="CNR95" s="662"/>
      <c r="CNS95" s="662"/>
      <c r="CNT95" s="662"/>
      <c r="CNU95" s="662"/>
      <c r="CNV95" s="662"/>
      <c r="CNW95" s="662"/>
      <c r="CNX95" s="662"/>
      <c r="CNY95" s="662"/>
      <c r="CNZ95" s="662"/>
      <c r="COA95" s="662"/>
      <c r="COB95" s="662"/>
      <c r="COC95" s="662"/>
      <c r="COD95" s="662"/>
      <c r="COE95" s="662"/>
      <c r="COF95" s="662"/>
      <c r="COG95" s="662"/>
      <c r="COH95" s="662"/>
      <c r="COI95" s="662"/>
      <c r="COJ95" s="662"/>
      <c r="COK95" s="662"/>
      <c r="COL95" s="662"/>
      <c r="COM95" s="662"/>
      <c r="CON95" s="662"/>
      <c r="COO95" s="662"/>
      <c r="COP95" s="662"/>
      <c r="COQ95" s="662"/>
      <c r="COR95" s="662"/>
      <c r="COS95" s="662"/>
      <c r="COT95" s="662"/>
      <c r="COU95" s="662"/>
      <c r="COV95" s="662"/>
      <c r="COW95" s="662"/>
      <c r="COX95" s="662"/>
      <c r="COY95" s="662"/>
      <c r="COZ95" s="662"/>
      <c r="CPA95" s="662"/>
      <c r="CPB95" s="662"/>
      <c r="CPC95" s="662"/>
      <c r="CPD95" s="662"/>
      <c r="CPE95" s="662"/>
      <c r="CPF95" s="662"/>
      <c r="CPG95" s="662"/>
      <c r="CPH95" s="662"/>
      <c r="CPI95" s="662"/>
      <c r="CPJ95" s="662"/>
      <c r="CPK95" s="662"/>
      <c r="CPL95" s="662"/>
      <c r="CPM95" s="662"/>
      <c r="CPN95" s="662"/>
      <c r="CPO95" s="662"/>
      <c r="CPP95" s="662"/>
      <c r="CPQ95" s="662"/>
      <c r="CPR95" s="662"/>
      <c r="CPS95" s="662"/>
      <c r="CPT95" s="662"/>
      <c r="CPU95" s="662"/>
      <c r="CPV95" s="662"/>
      <c r="CPW95" s="662"/>
      <c r="CPX95" s="662"/>
      <c r="CPY95" s="662"/>
      <c r="CPZ95" s="662"/>
      <c r="CQA95" s="662"/>
      <c r="CQB95" s="662"/>
      <c r="CQC95" s="662"/>
      <c r="CQD95" s="662"/>
      <c r="CQE95" s="662"/>
      <c r="CQF95" s="662"/>
      <c r="CQG95" s="662"/>
      <c r="CQH95" s="662"/>
      <c r="CQI95" s="662"/>
      <c r="CQJ95" s="662"/>
      <c r="CQK95" s="662"/>
      <c r="CQL95" s="662"/>
      <c r="CQM95" s="662"/>
      <c r="CQN95" s="662"/>
      <c r="CQO95" s="662"/>
      <c r="CQP95" s="662"/>
      <c r="CQQ95" s="662"/>
      <c r="CQR95" s="662"/>
      <c r="CQS95" s="662"/>
      <c r="CQT95" s="662"/>
      <c r="CQU95" s="662"/>
      <c r="CQV95" s="662"/>
      <c r="CQW95" s="662"/>
      <c r="CQX95" s="662"/>
      <c r="CQY95" s="662"/>
      <c r="CQZ95" s="662"/>
      <c r="CRA95" s="662"/>
      <c r="CRB95" s="662"/>
      <c r="CRC95" s="662"/>
      <c r="CRD95" s="662"/>
      <c r="CRE95" s="662"/>
      <c r="CRF95" s="662"/>
      <c r="CRG95" s="662"/>
      <c r="CRH95" s="662"/>
      <c r="CRI95" s="662"/>
      <c r="CRJ95" s="662"/>
      <c r="CRK95" s="662"/>
      <c r="CRL95" s="662"/>
      <c r="CRM95" s="662"/>
      <c r="CRN95" s="662"/>
      <c r="CRO95" s="662"/>
      <c r="CRP95" s="662"/>
      <c r="CRQ95" s="662"/>
      <c r="CRR95" s="662"/>
      <c r="CRS95" s="662"/>
      <c r="CRT95" s="662"/>
      <c r="CRU95" s="662"/>
      <c r="CRV95" s="662"/>
      <c r="CRW95" s="662"/>
      <c r="CRX95" s="662"/>
      <c r="CRY95" s="662"/>
      <c r="CRZ95" s="662"/>
      <c r="CSA95" s="662"/>
      <c r="CSB95" s="662"/>
      <c r="CSC95" s="662"/>
      <c r="CSD95" s="662"/>
      <c r="CSE95" s="662"/>
      <c r="CSF95" s="662"/>
      <c r="CSG95" s="662"/>
      <c r="CSH95" s="662"/>
      <c r="CSI95" s="662"/>
      <c r="CSJ95" s="662"/>
      <c r="CSK95" s="662"/>
      <c r="CSL95" s="662"/>
      <c r="CSM95" s="662"/>
      <c r="CSN95" s="662"/>
      <c r="CSO95" s="662"/>
      <c r="CSP95" s="662"/>
      <c r="CSQ95" s="662"/>
      <c r="CSR95" s="662"/>
      <c r="CSS95" s="662"/>
      <c r="CST95" s="662"/>
      <c r="CSU95" s="662"/>
      <c r="CSV95" s="662"/>
      <c r="CSW95" s="662"/>
      <c r="CSX95" s="662"/>
      <c r="CSY95" s="662"/>
      <c r="CSZ95" s="662"/>
      <c r="CTA95" s="662"/>
      <c r="CTB95" s="662"/>
      <c r="CTC95" s="662"/>
      <c r="CTD95" s="662"/>
      <c r="CTE95" s="662"/>
      <c r="CTF95" s="662"/>
      <c r="CTG95" s="662"/>
      <c r="CTH95" s="662"/>
      <c r="CTI95" s="662"/>
      <c r="CTJ95" s="662"/>
      <c r="CTK95" s="662"/>
      <c r="CTL95" s="662"/>
      <c r="CTM95" s="662"/>
      <c r="CTN95" s="662"/>
      <c r="CTO95" s="662"/>
      <c r="CTP95" s="662"/>
      <c r="CTQ95" s="662"/>
      <c r="CTR95" s="662"/>
      <c r="CTS95" s="662"/>
      <c r="CTT95" s="662"/>
      <c r="CTU95" s="662"/>
      <c r="CTV95" s="662"/>
      <c r="CTW95" s="662"/>
      <c r="CTX95" s="662"/>
      <c r="CTY95" s="662"/>
      <c r="CTZ95" s="662"/>
      <c r="CUA95" s="662"/>
      <c r="CUB95" s="662"/>
      <c r="CUC95" s="662"/>
      <c r="CUD95" s="662"/>
      <c r="CUE95" s="662"/>
      <c r="CUF95" s="662"/>
      <c r="CUG95" s="662"/>
      <c r="CUH95" s="662"/>
      <c r="CUI95" s="662"/>
      <c r="CUJ95" s="662"/>
      <c r="CUK95" s="662"/>
      <c r="CUL95" s="662"/>
      <c r="CUM95" s="662"/>
      <c r="CUN95" s="662"/>
      <c r="CUO95" s="662"/>
      <c r="CUP95" s="662"/>
      <c r="CUQ95" s="662"/>
      <c r="CUR95" s="662"/>
      <c r="CUS95" s="662"/>
      <c r="CUT95" s="662"/>
      <c r="CUU95" s="662"/>
      <c r="CUV95" s="662"/>
      <c r="CUW95" s="662"/>
      <c r="CUX95" s="662"/>
      <c r="CUY95" s="662"/>
      <c r="CUZ95" s="662"/>
      <c r="CVA95" s="662"/>
      <c r="CVB95" s="662"/>
      <c r="CVC95" s="662"/>
      <c r="CVD95" s="662"/>
      <c r="CVE95" s="662"/>
      <c r="CVF95" s="662"/>
      <c r="CVG95" s="662"/>
      <c r="CVH95" s="662"/>
      <c r="CVI95" s="662"/>
      <c r="CVJ95" s="662"/>
      <c r="CVK95" s="662"/>
      <c r="CVL95" s="662"/>
      <c r="CVM95" s="662"/>
      <c r="CVN95" s="662"/>
      <c r="CVO95" s="662"/>
      <c r="CVP95" s="662"/>
      <c r="CVQ95" s="662"/>
      <c r="CVR95" s="662"/>
      <c r="CVS95" s="662"/>
      <c r="CVT95" s="662"/>
      <c r="CVU95" s="662"/>
      <c r="CVV95" s="662"/>
      <c r="CVW95" s="662"/>
      <c r="CVX95" s="662"/>
      <c r="CVY95" s="662"/>
      <c r="CVZ95" s="662"/>
      <c r="CWA95" s="662"/>
      <c r="CWB95" s="662"/>
      <c r="CWC95" s="662"/>
      <c r="CWD95" s="662"/>
      <c r="CWE95" s="662"/>
      <c r="CWF95" s="662"/>
      <c r="CWG95" s="662"/>
      <c r="CWH95" s="662"/>
      <c r="CWI95" s="662"/>
      <c r="CWJ95" s="662"/>
      <c r="CWK95" s="662"/>
      <c r="CWL95" s="662"/>
      <c r="CWM95" s="662"/>
      <c r="CWN95" s="662"/>
      <c r="CWO95" s="662"/>
      <c r="CWP95" s="662"/>
      <c r="CWQ95" s="662"/>
      <c r="CWR95" s="662"/>
      <c r="CWS95" s="662"/>
      <c r="CWT95" s="662"/>
      <c r="CWU95" s="662"/>
      <c r="CWV95" s="662"/>
      <c r="CWW95" s="662"/>
      <c r="CWX95" s="662"/>
      <c r="CWY95" s="662"/>
      <c r="CWZ95" s="662"/>
      <c r="CXA95" s="662"/>
      <c r="CXB95" s="662"/>
      <c r="CXC95" s="662"/>
      <c r="CXD95" s="662"/>
      <c r="CXE95" s="662"/>
      <c r="CXF95" s="662"/>
      <c r="CXG95" s="662"/>
      <c r="CXH95" s="662"/>
      <c r="CXI95" s="662"/>
      <c r="CXJ95" s="662"/>
      <c r="CXK95" s="662"/>
      <c r="CXL95" s="662"/>
      <c r="CXM95" s="662"/>
      <c r="CXN95" s="662"/>
      <c r="CXO95" s="662"/>
      <c r="CXP95" s="662"/>
      <c r="CXQ95" s="662"/>
      <c r="CXR95" s="662"/>
      <c r="CXS95" s="662"/>
      <c r="CXT95" s="662"/>
      <c r="CXU95" s="662"/>
      <c r="CXV95" s="662"/>
      <c r="CXW95" s="662"/>
      <c r="CXX95" s="662"/>
      <c r="CXY95" s="662"/>
      <c r="CXZ95" s="662"/>
      <c r="CYA95" s="662"/>
      <c r="CYB95" s="662"/>
      <c r="CYC95" s="662"/>
      <c r="CYD95" s="662"/>
      <c r="CYE95" s="662"/>
      <c r="CYF95" s="662"/>
      <c r="CYG95" s="662"/>
      <c r="CYH95" s="662"/>
      <c r="CYI95" s="662"/>
      <c r="CYJ95" s="662"/>
      <c r="CYK95" s="662"/>
      <c r="CYL95" s="662"/>
      <c r="CYM95" s="662"/>
      <c r="CYN95" s="662"/>
      <c r="CYO95" s="662"/>
      <c r="CYP95" s="662"/>
      <c r="CYQ95" s="662"/>
      <c r="CYR95" s="662"/>
      <c r="CYS95" s="662"/>
      <c r="CYT95" s="662"/>
      <c r="CYU95" s="662"/>
      <c r="CYV95" s="662"/>
      <c r="CYW95" s="662"/>
      <c r="CYX95" s="662"/>
      <c r="CYY95" s="662"/>
      <c r="CYZ95" s="662"/>
      <c r="CZA95" s="662"/>
      <c r="CZB95" s="662"/>
      <c r="CZC95" s="662"/>
      <c r="CZD95" s="662"/>
      <c r="CZE95" s="662"/>
      <c r="CZF95" s="662"/>
      <c r="CZG95" s="662"/>
      <c r="CZH95" s="662"/>
      <c r="CZI95" s="662"/>
      <c r="CZJ95" s="662"/>
      <c r="CZK95" s="662"/>
      <c r="CZL95" s="662"/>
      <c r="CZM95" s="662"/>
      <c r="CZN95" s="662"/>
      <c r="CZO95" s="662"/>
      <c r="CZP95" s="662"/>
      <c r="CZQ95" s="662"/>
      <c r="CZR95" s="662"/>
      <c r="CZS95" s="662"/>
      <c r="CZT95" s="662"/>
      <c r="CZU95" s="662"/>
      <c r="CZV95" s="662"/>
      <c r="CZW95" s="662"/>
      <c r="CZX95" s="662"/>
      <c r="CZY95" s="662"/>
      <c r="CZZ95" s="662"/>
      <c r="DAA95" s="662"/>
      <c r="DAB95" s="662"/>
      <c r="DAC95" s="662"/>
      <c r="DAD95" s="662"/>
      <c r="DAE95" s="662"/>
      <c r="DAF95" s="662"/>
      <c r="DAG95" s="662"/>
      <c r="DAH95" s="662"/>
      <c r="DAI95" s="662"/>
      <c r="DAJ95" s="662"/>
      <c r="DAK95" s="662"/>
      <c r="DAL95" s="662"/>
      <c r="DAM95" s="662"/>
      <c r="DAN95" s="662"/>
      <c r="DAO95" s="662"/>
      <c r="DAP95" s="662"/>
      <c r="DAQ95" s="662"/>
      <c r="DAR95" s="662"/>
      <c r="DAS95" s="662"/>
      <c r="DAT95" s="662"/>
      <c r="DAU95" s="662"/>
      <c r="DAV95" s="662"/>
      <c r="DAW95" s="662"/>
      <c r="DAX95" s="662"/>
      <c r="DAY95" s="662"/>
      <c r="DAZ95" s="662"/>
      <c r="DBA95" s="662"/>
      <c r="DBB95" s="662"/>
      <c r="DBC95" s="662"/>
      <c r="DBD95" s="662"/>
      <c r="DBE95" s="662"/>
      <c r="DBF95" s="662"/>
      <c r="DBG95" s="662"/>
      <c r="DBH95" s="662"/>
      <c r="DBI95" s="662"/>
      <c r="DBJ95" s="662"/>
      <c r="DBK95" s="662"/>
      <c r="DBL95" s="662"/>
      <c r="DBM95" s="662"/>
      <c r="DBN95" s="662"/>
      <c r="DBO95" s="662"/>
      <c r="DBP95" s="662"/>
      <c r="DBQ95" s="662"/>
      <c r="DBR95" s="662"/>
      <c r="DBS95" s="662"/>
      <c r="DBT95" s="662"/>
      <c r="DBU95" s="662"/>
      <c r="DBV95" s="662"/>
      <c r="DBW95" s="662"/>
      <c r="DBX95" s="662"/>
      <c r="DBY95" s="662"/>
      <c r="DBZ95" s="662"/>
      <c r="DCA95" s="662"/>
      <c r="DCB95" s="662"/>
      <c r="DCC95" s="662"/>
      <c r="DCD95" s="662"/>
      <c r="DCE95" s="662"/>
      <c r="DCF95" s="662"/>
      <c r="DCG95" s="662"/>
      <c r="DCH95" s="662"/>
      <c r="DCI95" s="662"/>
      <c r="DCJ95" s="662"/>
      <c r="DCK95" s="662"/>
      <c r="DCL95" s="662"/>
      <c r="DCM95" s="662"/>
      <c r="DCN95" s="662"/>
      <c r="DCO95" s="662"/>
      <c r="DCP95" s="662"/>
      <c r="DCQ95" s="662"/>
      <c r="DCR95" s="662"/>
      <c r="DCS95" s="662"/>
      <c r="DCT95" s="662"/>
      <c r="DCU95" s="662"/>
      <c r="DCV95" s="662"/>
      <c r="DCW95" s="662"/>
      <c r="DCX95" s="662"/>
      <c r="DCY95" s="662"/>
      <c r="DCZ95" s="662"/>
      <c r="DDA95" s="662"/>
      <c r="DDB95" s="662"/>
      <c r="DDC95" s="662"/>
      <c r="DDD95" s="662"/>
      <c r="DDE95" s="662"/>
      <c r="DDF95" s="662"/>
      <c r="DDG95" s="662"/>
      <c r="DDH95" s="662"/>
      <c r="DDI95" s="662"/>
      <c r="DDJ95" s="662"/>
      <c r="DDK95" s="662"/>
      <c r="DDL95" s="662"/>
      <c r="DDM95" s="662"/>
      <c r="DDN95" s="662"/>
      <c r="DDO95" s="662"/>
      <c r="DDP95" s="662"/>
      <c r="DDQ95" s="662"/>
      <c r="DDR95" s="662"/>
      <c r="DDS95" s="662"/>
      <c r="DDT95" s="662"/>
      <c r="DDU95" s="662"/>
      <c r="DDV95" s="662"/>
      <c r="DDW95" s="662"/>
      <c r="DDX95" s="662"/>
      <c r="DDY95" s="662"/>
      <c r="DDZ95" s="662"/>
      <c r="DEA95" s="662"/>
      <c r="DEB95" s="662"/>
      <c r="DEC95" s="662"/>
      <c r="DED95" s="662"/>
      <c r="DEE95" s="662"/>
      <c r="DEF95" s="662"/>
      <c r="DEG95" s="662"/>
      <c r="DEH95" s="662"/>
      <c r="DEI95" s="662"/>
      <c r="DEJ95" s="662"/>
      <c r="DEK95" s="662"/>
      <c r="DEL95" s="662"/>
      <c r="DEM95" s="662"/>
      <c r="DEN95" s="662"/>
      <c r="DEO95" s="662"/>
      <c r="DEP95" s="662"/>
      <c r="DEQ95" s="662"/>
      <c r="DER95" s="662"/>
      <c r="DES95" s="662"/>
      <c r="DET95" s="662"/>
      <c r="DEU95" s="662"/>
      <c r="DEV95" s="662"/>
      <c r="DEW95" s="662"/>
      <c r="DEX95" s="662"/>
      <c r="DEY95" s="662"/>
      <c r="DEZ95" s="662"/>
      <c r="DFA95" s="662"/>
      <c r="DFB95" s="662"/>
      <c r="DFC95" s="662"/>
      <c r="DFD95" s="662"/>
      <c r="DFE95" s="662"/>
      <c r="DFF95" s="662"/>
      <c r="DFG95" s="662"/>
      <c r="DFH95" s="662"/>
      <c r="DFI95" s="662"/>
      <c r="DFJ95" s="662"/>
      <c r="DFK95" s="662"/>
      <c r="DFL95" s="662"/>
      <c r="DFM95" s="662"/>
      <c r="DFN95" s="662"/>
      <c r="DFO95" s="662"/>
      <c r="DFP95" s="662"/>
      <c r="DFQ95" s="662"/>
      <c r="DFR95" s="662"/>
      <c r="DFS95" s="662"/>
      <c r="DFT95" s="662"/>
      <c r="DFU95" s="662"/>
      <c r="DFV95" s="662"/>
      <c r="DFW95" s="662"/>
      <c r="DFX95" s="662"/>
      <c r="DFY95" s="662"/>
      <c r="DFZ95" s="662"/>
      <c r="DGA95" s="662"/>
      <c r="DGB95" s="662"/>
      <c r="DGC95" s="662"/>
      <c r="DGD95" s="662"/>
      <c r="DGE95" s="662"/>
      <c r="DGF95" s="662"/>
      <c r="DGG95" s="662"/>
      <c r="DGH95" s="662"/>
      <c r="DGI95" s="662"/>
      <c r="DGJ95" s="662"/>
      <c r="DGK95" s="662"/>
      <c r="DGL95" s="662"/>
      <c r="DGM95" s="662"/>
      <c r="DGN95" s="662"/>
      <c r="DGO95" s="662"/>
      <c r="DGP95" s="662"/>
      <c r="DGQ95" s="662"/>
      <c r="DGR95" s="662"/>
      <c r="DGS95" s="662"/>
      <c r="DGT95" s="662"/>
      <c r="DGU95" s="662"/>
      <c r="DGV95" s="662"/>
      <c r="DGW95" s="662"/>
      <c r="DGX95" s="662"/>
      <c r="DGY95" s="662"/>
      <c r="DGZ95" s="662"/>
      <c r="DHA95" s="662"/>
      <c r="DHB95" s="662"/>
      <c r="DHC95" s="662"/>
      <c r="DHD95" s="662"/>
      <c r="DHE95" s="662"/>
      <c r="DHF95" s="662"/>
      <c r="DHG95" s="662"/>
      <c r="DHH95" s="662"/>
      <c r="DHI95" s="662"/>
      <c r="DHJ95" s="662"/>
      <c r="DHK95" s="662"/>
      <c r="DHL95" s="662"/>
      <c r="DHM95" s="662"/>
      <c r="DHN95" s="662"/>
      <c r="DHO95" s="662"/>
      <c r="DHP95" s="662"/>
      <c r="DHQ95" s="662"/>
      <c r="DHR95" s="662"/>
      <c r="DHS95" s="662"/>
      <c r="DHT95" s="662"/>
      <c r="DHU95" s="662"/>
      <c r="DHV95" s="662"/>
      <c r="DHW95" s="662"/>
      <c r="DHX95" s="662"/>
      <c r="DHY95" s="662"/>
      <c r="DHZ95" s="662"/>
      <c r="DIA95" s="662"/>
      <c r="DIB95" s="662"/>
      <c r="DIC95" s="662"/>
      <c r="DID95" s="662"/>
      <c r="DIE95" s="662"/>
      <c r="DIF95" s="662"/>
      <c r="DIG95" s="662"/>
      <c r="DIH95" s="662"/>
      <c r="DII95" s="662"/>
      <c r="DIJ95" s="662"/>
      <c r="DIK95" s="662"/>
      <c r="DIL95" s="662"/>
      <c r="DIM95" s="662"/>
      <c r="DIN95" s="662"/>
      <c r="DIO95" s="662"/>
      <c r="DIP95" s="662"/>
      <c r="DIQ95" s="662"/>
      <c r="DIR95" s="662"/>
      <c r="DIS95" s="662"/>
      <c r="DIT95" s="662"/>
      <c r="DIU95" s="662"/>
      <c r="DIV95" s="662"/>
      <c r="DIW95" s="662"/>
      <c r="DIX95" s="662"/>
      <c r="DIY95" s="662"/>
      <c r="DIZ95" s="662"/>
      <c r="DJA95" s="662"/>
      <c r="DJB95" s="662"/>
      <c r="DJC95" s="662"/>
      <c r="DJD95" s="662"/>
      <c r="DJE95" s="662"/>
      <c r="DJF95" s="662"/>
      <c r="DJG95" s="662"/>
      <c r="DJH95" s="662"/>
      <c r="DJI95" s="662"/>
      <c r="DJJ95" s="662"/>
      <c r="DJK95" s="662"/>
      <c r="DJL95" s="662"/>
      <c r="DJM95" s="662"/>
      <c r="DJN95" s="662"/>
      <c r="DJO95" s="662"/>
      <c r="DJP95" s="662"/>
      <c r="DJQ95" s="662"/>
      <c r="DJR95" s="662"/>
      <c r="DJS95" s="662"/>
      <c r="DJT95" s="662"/>
      <c r="DJU95" s="662"/>
      <c r="DJV95" s="662"/>
      <c r="DJW95" s="662"/>
      <c r="DJX95" s="662"/>
      <c r="DJY95" s="662"/>
      <c r="DJZ95" s="662"/>
      <c r="DKA95" s="662"/>
      <c r="DKB95" s="662"/>
      <c r="DKC95" s="662"/>
      <c r="DKD95" s="662"/>
      <c r="DKE95" s="662"/>
      <c r="DKF95" s="662"/>
      <c r="DKG95" s="662"/>
      <c r="DKH95" s="662"/>
      <c r="DKI95" s="662"/>
      <c r="DKJ95" s="662"/>
      <c r="DKK95" s="662"/>
      <c r="DKL95" s="662"/>
      <c r="DKM95" s="662"/>
      <c r="DKN95" s="662"/>
      <c r="DKO95" s="662"/>
      <c r="DKP95" s="662"/>
      <c r="DKQ95" s="662"/>
      <c r="DKR95" s="662"/>
      <c r="DKS95" s="662"/>
      <c r="DKT95" s="662"/>
      <c r="DKU95" s="662"/>
      <c r="DKV95" s="662"/>
      <c r="DKW95" s="662"/>
      <c r="DKX95" s="662"/>
      <c r="DKY95" s="662"/>
      <c r="DKZ95" s="662"/>
      <c r="DLA95" s="662"/>
      <c r="DLB95" s="662"/>
      <c r="DLC95" s="662"/>
      <c r="DLD95" s="662"/>
      <c r="DLE95" s="662"/>
      <c r="DLF95" s="662"/>
      <c r="DLG95" s="662"/>
      <c r="DLH95" s="662"/>
      <c r="DLI95" s="662"/>
      <c r="DLJ95" s="662"/>
      <c r="DLK95" s="662"/>
      <c r="DLL95" s="662"/>
      <c r="DLM95" s="662"/>
      <c r="DLN95" s="662"/>
      <c r="DLO95" s="662"/>
      <c r="DLP95" s="662"/>
      <c r="DLQ95" s="662"/>
      <c r="DLR95" s="662"/>
      <c r="DLS95" s="662"/>
      <c r="DLT95" s="662"/>
      <c r="DLU95" s="662"/>
      <c r="DLV95" s="662"/>
      <c r="DLW95" s="662"/>
      <c r="DLX95" s="662"/>
      <c r="DLY95" s="662"/>
      <c r="DLZ95" s="662"/>
      <c r="DMA95" s="662"/>
      <c r="DMB95" s="662"/>
      <c r="DMC95" s="662"/>
      <c r="DMD95" s="662"/>
      <c r="DME95" s="662"/>
      <c r="DMF95" s="662"/>
      <c r="DMG95" s="662"/>
      <c r="DMH95" s="662"/>
      <c r="DMI95" s="662"/>
      <c r="DMJ95" s="662"/>
      <c r="DMK95" s="662"/>
      <c r="DML95" s="662"/>
      <c r="DMM95" s="662"/>
      <c r="DMN95" s="662"/>
      <c r="DMO95" s="662"/>
      <c r="DMP95" s="662"/>
      <c r="DMQ95" s="662"/>
      <c r="DMR95" s="662"/>
      <c r="DMS95" s="662"/>
      <c r="DMT95" s="662"/>
      <c r="DMU95" s="662"/>
      <c r="DMV95" s="662"/>
      <c r="DMW95" s="662"/>
      <c r="DMX95" s="662"/>
      <c r="DMY95" s="662"/>
      <c r="DMZ95" s="662"/>
      <c r="DNA95" s="662"/>
      <c r="DNB95" s="662"/>
      <c r="DNC95" s="662"/>
      <c r="DND95" s="662"/>
      <c r="DNE95" s="662"/>
      <c r="DNF95" s="662"/>
      <c r="DNG95" s="662"/>
      <c r="DNH95" s="662"/>
      <c r="DNI95" s="662"/>
      <c r="DNJ95" s="662"/>
      <c r="DNK95" s="662"/>
      <c r="DNL95" s="662"/>
      <c r="DNM95" s="662"/>
      <c r="DNN95" s="662"/>
      <c r="DNO95" s="662"/>
      <c r="DNP95" s="662"/>
      <c r="DNQ95" s="662"/>
      <c r="DNR95" s="662"/>
      <c r="DNS95" s="662"/>
      <c r="DNT95" s="662"/>
      <c r="DNU95" s="662"/>
      <c r="DNV95" s="662"/>
      <c r="DNW95" s="662"/>
      <c r="DNX95" s="662"/>
      <c r="DNY95" s="662"/>
      <c r="DNZ95" s="662"/>
      <c r="DOA95" s="662"/>
      <c r="DOB95" s="662"/>
      <c r="DOC95" s="662"/>
      <c r="DOD95" s="662"/>
      <c r="DOE95" s="662"/>
      <c r="DOF95" s="662"/>
      <c r="DOG95" s="662"/>
      <c r="DOH95" s="662"/>
      <c r="DOI95" s="662"/>
      <c r="DOJ95" s="662"/>
      <c r="DOK95" s="662"/>
      <c r="DOL95" s="662"/>
      <c r="DOM95" s="662"/>
      <c r="DON95" s="662"/>
      <c r="DOO95" s="662"/>
      <c r="DOP95" s="662"/>
      <c r="DOQ95" s="662"/>
      <c r="DOR95" s="662"/>
      <c r="DOS95" s="662"/>
      <c r="DOT95" s="662"/>
      <c r="DOU95" s="662"/>
      <c r="DOV95" s="662"/>
      <c r="DOW95" s="662"/>
      <c r="DOX95" s="662"/>
      <c r="DOY95" s="662"/>
      <c r="DOZ95" s="662"/>
      <c r="DPA95" s="662"/>
      <c r="DPB95" s="662"/>
      <c r="DPC95" s="662"/>
      <c r="DPD95" s="662"/>
      <c r="DPE95" s="662"/>
      <c r="DPF95" s="662"/>
      <c r="DPG95" s="662"/>
      <c r="DPH95" s="662"/>
      <c r="DPI95" s="662"/>
      <c r="DPJ95" s="662"/>
      <c r="DPK95" s="662"/>
      <c r="DPL95" s="662"/>
      <c r="DPM95" s="662"/>
      <c r="DPN95" s="662"/>
      <c r="DPO95" s="662"/>
      <c r="DPP95" s="662"/>
      <c r="DPQ95" s="662"/>
      <c r="DPR95" s="662"/>
      <c r="DPS95" s="662"/>
      <c r="DPT95" s="662"/>
      <c r="DPU95" s="662"/>
      <c r="DPV95" s="662"/>
      <c r="DPW95" s="662"/>
      <c r="DPX95" s="662"/>
      <c r="DPY95" s="662"/>
      <c r="DPZ95" s="662"/>
      <c r="DQA95" s="662"/>
      <c r="DQB95" s="662"/>
      <c r="DQC95" s="662"/>
      <c r="DQD95" s="662"/>
      <c r="DQE95" s="662"/>
      <c r="DQF95" s="662"/>
      <c r="DQG95" s="662"/>
      <c r="DQH95" s="662"/>
      <c r="DQI95" s="662"/>
      <c r="DQJ95" s="662"/>
      <c r="DQK95" s="662"/>
      <c r="DQL95" s="662"/>
      <c r="DQM95" s="662"/>
      <c r="DQN95" s="662"/>
      <c r="DQO95" s="662"/>
      <c r="DQP95" s="662"/>
      <c r="DQQ95" s="662"/>
      <c r="DQR95" s="662"/>
      <c r="DQS95" s="662"/>
      <c r="DQT95" s="662"/>
      <c r="DQU95" s="662"/>
      <c r="DQV95" s="662"/>
      <c r="DQW95" s="662"/>
      <c r="DQX95" s="662"/>
      <c r="DQY95" s="662"/>
      <c r="DQZ95" s="662"/>
      <c r="DRA95" s="662"/>
      <c r="DRB95" s="662"/>
      <c r="DRC95" s="662"/>
      <c r="DRD95" s="662"/>
      <c r="DRE95" s="662"/>
      <c r="DRF95" s="662"/>
      <c r="DRG95" s="662"/>
      <c r="DRH95" s="662"/>
      <c r="DRI95" s="662"/>
      <c r="DRJ95" s="662"/>
      <c r="DRK95" s="662"/>
      <c r="DRL95" s="662"/>
      <c r="DRM95" s="662"/>
      <c r="DRN95" s="662"/>
      <c r="DRO95" s="662"/>
      <c r="DRP95" s="662"/>
      <c r="DRQ95" s="662"/>
      <c r="DRR95" s="662"/>
      <c r="DRS95" s="662"/>
      <c r="DRT95" s="662"/>
      <c r="DRU95" s="662"/>
      <c r="DRV95" s="662"/>
      <c r="DRW95" s="662"/>
      <c r="DRX95" s="662"/>
      <c r="DRY95" s="662"/>
      <c r="DRZ95" s="662"/>
      <c r="DSA95" s="662"/>
      <c r="DSB95" s="662"/>
      <c r="DSC95" s="662"/>
      <c r="DSD95" s="662"/>
      <c r="DSE95" s="662"/>
      <c r="DSF95" s="662"/>
      <c r="DSG95" s="662"/>
      <c r="DSH95" s="662"/>
      <c r="DSI95" s="662"/>
      <c r="DSJ95" s="662"/>
      <c r="DSK95" s="662"/>
      <c r="DSL95" s="662"/>
      <c r="DSM95" s="662"/>
      <c r="DSN95" s="662"/>
      <c r="DSO95" s="662"/>
      <c r="DSP95" s="662"/>
      <c r="DSQ95" s="662"/>
      <c r="DSR95" s="662"/>
      <c r="DSS95" s="662"/>
      <c r="DST95" s="662"/>
      <c r="DSU95" s="662"/>
      <c r="DSV95" s="662"/>
      <c r="DSW95" s="662"/>
      <c r="DSX95" s="662"/>
      <c r="DSY95" s="662"/>
      <c r="DSZ95" s="662"/>
      <c r="DTA95" s="662"/>
      <c r="DTB95" s="662"/>
      <c r="DTC95" s="662"/>
      <c r="DTD95" s="662"/>
      <c r="DTE95" s="662"/>
      <c r="DTF95" s="662"/>
      <c r="DTG95" s="662"/>
      <c r="DTH95" s="662"/>
      <c r="DTI95" s="662"/>
      <c r="DTJ95" s="662"/>
      <c r="DTK95" s="662"/>
      <c r="DTL95" s="662"/>
      <c r="DTM95" s="662"/>
      <c r="DTN95" s="662"/>
      <c r="DTO95" s="662"/>
      <c r="DTP95" s="662"/>
      <c r="DTQ95" s="662"/>
      <c r="DTR95" s="662"/>
      <c r="DTS95" s="662"/>
      <c r="DTT95" s="662"/>
      <c r="DTU95" s="662"/>
      <c r="DTV95" s="662"/>
      <c r="DTW95" s="662"/>
      <c r="DTX95" s="662"/>
      <c r="DTY95" s="662"/>
      <c r="DTZ95" s="662"/>
      <c r="DUA95" s="662"/>
      <c r="DUB95" s="662"/>
      <c r="DUC95" s="662"/>
      <c r="DUD95" s="662"/>
      <c r="DUE95" s="662"/>
      <c r="DUF95" s="662"/>
      <c r="DUG95" s="662"/>
      <c r="DUH95" s="662"/>
      <c r="DUI95" s="662"/>
      <c r="DUJ95" s="662"/>
      <c r="DUK95" s="662"/>
      <c r="DUL95" s="662"/>
      <c r="DUM95" s="662"/>
      <c r="DUN95" s="662"/>
      <c r="DUO95" s="662"/>
      <c r="DUP95" s="662"/>
      <c r="DUQ95" s="662"/>
      <c r="DUR95" s="662"/>
      <c r="DUS95" s="662"/>
      <c r="DUT95" s="662"/>
      <c r="DUU95" s="662"/>
      <c r="DUV95" s="662"/>
      <c r="DUW95" s="662"/>
      <c r="DUX95" s="662"/>
      <c r="DUY95" s="662"/>
      <c r="DUZ95" s="662"/>
      <c r="DVA95" s="662"/>
      <c r="DVB95" s="662"/>
      <c r="DVC95" s="662"/>
      <c r="DVD95" s="662"/>
      <c r="DVE95" s="662"/>
      <c r="DVF95" s="662"/>
      <c r="DVG95" s="662"/>
      <c r="DVH95" s="662"/>
      <c r="DVI95" s="662"/>
      <c r="DVJ95" s="662"/>
      <c r="DVK95" s="662"/>
      <c r="DVL95" s="662"/>
      <c r="DVM95" s="662"/>
      <c r="DVN95" s="662"/>
      <c r="DVO95" s="662"/>
      <c r="DVP95" s="662"/>
      <c r="DVQ95" s="662"/>
      <c r="DVR95" s="662"/>
      <c r="DVS95" s="662"/>
      <c r="DVT95" s="662"/>
      <c r="DVU95" s="662"/>
      <c r="DVV95" s="662"/>
      <c r="DVW95" s="662"/>
      <c r="DVX95" s="662"/>
      <c r="DVY95" s="662"/>
      <c r="DVZ95" s="662"/>
      <c r="DWA95" s="662"/>
      <c r="DWB95" s="662"/>
      <c r="DWC95" s="662"/>
      <c r="DWD95" s="662"/>
      <c r="DWE95" s="662"/>
      <c r="DWF95" s="662"/>
      <c r="DWG95" s="662"/>
      <c r="DWH95" s="662"/>
      <c r="DWI95" s="662"/>
      <c r="DWJ95" s="662"/>
      <c r="DWK95" s="662"/>
      <c r="DWL95" s="662"/>
      <c r="DWM95" s="662"/>
      <c r="DWN95" s="662"/>
      <c r="DWO95" s="662"/>
      <c r="DWP95" s="662"/>
      <c r="DWQ95" s="662"/>
      <c r="DWR95" s="662"/>
      <c r="DWS95" s="662"/>
      <c r="DWT95" s="662"/>
      <c r="DWU95" s="662"/>
      <c r="DWV95" s="662"/>
      <c r="DWW95" s="662"/>
      <c r="DWX95" s="662"/>
      <c r="DWY95" s="662"/>
      <c r="DWZ95" s="662"/>
      <c r="DXA95" s="662"/>
      <c r="DXB95" s="662"/>
      <c r="DXC95" s="662"/>
      <c r="DXD95" s="662"/>
      <c r="DXE95" s="662"/>
      <c r="DXF95" s="662"/>
      <c r="DXG95" s="662"/>
      <c r="DXH95" s="662"/>
      <c r="DXI95" s="662"/>
      <c r="DXJ95" s="662"/>
      <c r="DXK95" s="662"/>
      <c r="DXL95" s="662"/>
      <c r="DXM95" s="662"/>
      <c r="DXN95" s="662"/>
      <c r="DXO95" s="662"/>
      <c r="DXP95" s="662"/>
      <c r="DXQ95" s="662"/>
      <c r="DXR95" s="662"/>
      <c r="DXS95" s="662"/>
      <c r="DXT95" s="662"/>
      <c r="DXU95" s="662"/>
      <c r="DXV95" s="662"/>
      <c r="DXW95" s="662"/>
      <c r="DXX95" s="662"/>
      <c r="DXY95" s="662"/>
      <c r="DXZ95" s="662"/>
      <c r="DYA95" s="662"/>
      <c r="DYB95" s="662"/>
      <c r="DYC95" s="662"/>
      <c r="DYD95" s="662"/>
      <c r="DYE95" s="662"/>
      <c r="DYF95" s="662"/>
      <c r="DYG95" s="662"/>
      <c r="DYH95" s="662"/>
      <c r="DYI95" s="662"/>
      <c r="DYJ95" s="662"/>
      <c r="DYK95" s="662"/>
      <c r="DYL95" s="662"/>
      <c r="DYM95" s="662"/>
      <c r="DYN95" s="662"/>
      <c r="DYO95" s="662"/>
      <c r="DYP95" s="662"/>
      <c r="DYQ95" s="662"/>
      <c r="DYR95" s="662"/>
      <c r="DYS95" s="662"/>
      <c r="DYT95" s="662"/>
      <c r="DYU95" s="662"/>
      <c r="DYV95" s="662"/>
      <c r="DYW95" s="662"/>
      <c r="DYX95" s="662"/>
      <c r="DYY95" s="662"/>
      <c r="DYZ95" s="662"/>
      <c r="DZA95" s="662"/>
      <c r="DZB95" s="662"/>
      <c r="DZC95" s="662"/>
      <c r="DZD95" s="662"/>
      <c r="DZE95" s="662"/>
      <c r="DZF95" s="662"/>
      <c r="DZG95" s="662"/>
      <c r="DZH95" s="662"/>
      <c r="DZI95" s="662"/>
      <c r="DZJ95" s="662"/>
      <c r="DZK95" s="662"/>
      <c r="DZL95" s="662"/>
      <c r="DZM95" s="662"/>
      <c r="DZN95" s="662"/>
      <c r="DZO95" s="662"/>
      <c r="DZP95" s="662"/>
      <c r="DZQ95" s="662"/>
      <c r="DZR95" s="662"/>
      <c r="DZS95" s="662"/>
      <c r="DZT95" s="662"/>
      <c r="DZU95" s="662"/>
      <c r="DZV95" s="662"/>
      <c r="DZW95" s="662"/>
      <c r="DZX95" s="662"/>
      <c r="DZY95" s="662"/>
      <c r="DZZ95" s="662"/>
      <c r="EAA95" s="662"/>
      <c r="EAB95" s="662"/>
      <c r="EAC95" s="662"/>
      <c r="EAD95" s="662"/>
      <c r="EAE95" s="662"/>
      <c r="EAF95" s="662"/>
      <c r="EAG95" s="662"/>
      <c r="EAH95" s="662"/>
      <c r="EAI95" s="662"/>
      <c r="EAJ95" s="662"/>
      <c r="EAK95" s="662"/>
      <c r="EAL95" s="662"/>
      <c r="EAM95" s="662"/>
      <c r="EAN95" s="662"/>
      <c r="EAO95" s="662"/>
      <c r="EAP95" s="662"/>
      <c r="EAQ95" s="662"/>
      <c r="EAR95" s="662"/>
      <c r="EAS95" s="662"/>
      <c r="EAT95" s="662"/>
      <c r="EAU95" s="662"/>
      <c r="EAV95" s="662"/>
      <c r="EAW95" s="662"/>
      <c r="EAX95" s="662"/>
      <c r="EAY95" s="662"/>
      <c r="EAZ95" s="662"/>
      <c r="EBA95" s="662"/>
      <c r="EBB95" s="662"/>
      <c r="EBC95" s="662"/>
      <c r="EBD95" s="662"/>
      <c r="EBE95" s="662"/>
      <c r="EBF95" s="662"/>
      <c r="EBG95" s="662"/>
      <c r="EBH95" s="662"/>
      <c r="EBI95" s="662"/>
      <c r="EBJ95" s="662"/>
      <c r="EBK95" s="662"/>
      <c r="EBL95" s="662"/>
      <c r="EBM95" s="662"/>
      <c r="EBN95" s="662"/>
      <c r="EBO95" s="662"/>
      <c r="EBP95" s="662"/>
      <c r="EBQ95" s="662"/>
      <c r="EBR95" s="662"/>
      <c r="EBS95" s="662"/>
      <c r="EBT95" s="662"/>
      <c r="EBU95" s="662"/>
      <c r="EBV95" s="662"/>
      <c r="EBW95" s="662"/>
      <c r="EBX95" s="662"/>
      <c r="EBY95" s="662"/>
      <c r="EBZ95" s="662"/>
      <c r="ECA95" s="662"/>
      <c r="ECB95" s="662"/>
      <c r="ECC95" s="662"/>
      <c r="ECD95" s="662"/>
      <c r="ECE95" s="662"/>
      <c r="ECF95" s="662"/>
      <c r="ECG95" s="662"/>
      <c r="ECH95" s="662"/>
      <c r="ECI95" s="662"/>
      <c r="ECJ95" s="662"/>
      <c r="ECK95" s="662"/>
      <c r="ECL95" s="662"/>
      <c r="ECM95" s="662"/>
      <c r="ECN95" s="662"/>
      <c r="ECO95" s="662"/>
      <c r="ECP95" s="662"/>
      <c r="ECQ95" s="662"/>
      <c r="ECR95" s="662"/>
      <c r="ECS95" s="662"/>
      <c r="ECT95" s="662"/>
      <c r="ECU95" s="662"/>
      <c r="ECV95" s="662"/>
      <c r="ECW95" s="662"/>
      <c r="ECX95" s="662"/>
      <c r="ECY95" s="662"/>
      <c r="ECZ95" s="662"/>
      <c r="EDA95" s="662"/>
      <c r="EDB95" s="662"/>
      <c r="EDC95" s="662"/>
      <c r="EDD95" s="662"/>
      <c r="EDE95" s="662"/>
      <c r="EDF95" s="662"/>
      <c r="EDG95" s="662"/>
      <c r="EDH95" s="662"/>
      <c r="EDI95" s="662"/>
      <c r="EDJ95" s="662"/>
      <c r="EDK95" s="662"/>
      <c r="EDL95" s="662"/>
      <c r="EDM95" s="662"/>
      <c r="EDN95" s="662"/>
      <c r="EDO95" s="662"/>
      <c r="EDP95" s="662"/>
      <c r="EDQ95" s="662"/>
      <c r="EDR95" s="662"/>
      <c r="EDS95" s="662"/>
      <c r="EDT95" s="662"/>
      <c r="EDU95" s="662"/>
      <c r="EDV95" s="662"/>
      <c r="EDW95" s="662"/>
      <c r="EDX95" s="662"/>
      <c r="EDY95" s="662"/>
      <c r="EDZ95" s="662"/>
      <c r="EEA95" s="662"/>
      <c r="EEB95" s="662"/>
      <c r="EEC95" s="662"/>
      <c r="EED95" s="662"/>
      <c r="EEE95" s="662"/>
      <c r="EEF95" s="662"/>
      <c r="EEG95" s="662"/>
      <c r="EEH95" s="662"/>
      <c r="EEI95" s="662"/>
      <c r="EEJ95" s="662"/>
      <c r="EEK95" s="662"/>
      <c r="EEL95" s="662"/>
      <c r="EEM95" s="662"/>
      <c r="EEN95" s="662"/>
      <c r="EEO95" s="662"/>
      <c r="EEP95" s="662"/>
      <c r="EEQ95" s="662"/>
      <c r="EER95" s="662"/>
      <c r="EES95" s="662"/>
      <c r="EET95" s="662"/>
      <c r="EEU95" s="662"/>
      <c r="EEV95" s="662"/>
      <c r="EEW95" s="662"/>
      <c r="EEX95" s="662"/>
      <c r="EEY95" s="662"/>
      <c r="EEZ95" s="662"/>
      <c r="EFA95" s="662"/>
      <c r="EFB95" s="662"/>
      <c r="EFC95" s="662"/>
      <c r="EFD95" s="662"/>
      <c r="EFE95" s="662"/>
      <c r="EFF95" s="662"/>
      <c r="EFG95" s="662"/>
      <c r="EFH95" s="662"/>
      <c r="EFI95" s="662"/>
      <c r="EFJ95" s="662"/>
      <c r="EFK95" s="662"/>
      <c r="EFL95" s="662"/>
      <c r="EFM95" s="662"/>
      <c r="EFN95" s="662"/>
      <c r="EFO95" s="662"/>
      <c r="EFP95" s="662"/>
      <c r="EFQ95" s="662"/>
      <c r="EFR95" s="662"/>
      <c r="EFS95" s="662"/>
      <c r="EFT95" s="662"/>
      <c r="EFU95" s="662"/>
      <c r="EFV95" s="662"/>
      <c r="EFW95" s="662"/>
      <c r="EFX95" s="662"/>
      <c r="EFY95" s="662"/>
      <c r="EFZ95" s="662"/>
      <c r="EGA95" s="662"/>
      <c r="EGB95" s="662"/>
      <c r="EGC95" s="662"/>
      <c r="EGD95" s="662"/>
      <c r="EGE95" s="662"/>
      <c r="EGF95" s="662"/>
      <c r="EGG95" s="662"/>
      <c r="EGH95" s="662"/>
      <c r="EGI95" s="662"/>
      <c r="EGJ95" s="662"/>
      <c r="EGK95" s="662"/>
      <c r="EGL95" s="662"/>
      <c r="EGM95" s="662"/>
      <c r="EGN95" s="662"/>
      <c r="EGO95" s="662"/>
      <c r="EGP95" s="662"/>
      <c r="EGQ95" s="662"/>
      <c r="EGR95" s="662"/>
      <c r="EGS95" s="662"/>
      <c r="EGT95" s="662"/>
      <c r="EGU95" s="662"/>
      <c r="EGV95" s="662"/>
      <c r="EGW95" s="662"/>
      <c r="EGX95" s="662"/>
      <c r="EGY95" s="662"/>
      <c r="EGZ95" s="662"/>
      <c r="EHA95" s="662"/>
      <c r="EHB95" s="662"/>
      <c r="EHC95" s="662"/>
      <c r="EHD95" s="662"/>
      <c r="EHE95" s="662"/>
      <c r="EHF95" s="662"/>
      <c r="EHG95" s="662"/>
      <c r="EHH95" s="662"/>
      <c r="EHI95" s="662"/>
      <c r="EHJ95" s="662"/>
      <c r="EHK95" s="662"/>
      <c r="EHL95" s="662"/>
      <c r="EHM95" s="662"/>
      <c r="EHN95" s="662"/>
      <c r="EHO95" s="662"/>
      <c r="EHP95" s="662"/>
      <c r="EHQ95" s="662"/>
      <c r="EHR95" s="662"/>
      <c r="EHS95" s="662"/>
      <c r="EHT95" s="662"/>
      <c r="EHU95" s="662"/>
      <c r="EHV95" s="662"/>
      <c r="EHW95" s="662"/>
      <c r="EHX95" s="662"/>
      <c r="EHY95" s="662"/>
      <c r="EHZ95" s="662"/>
      <c r="EIA95" s="662"/>
      <c r="EIB95" s="662"/>
      <c r="EIC95" s="662"/>
      <c r="EID95" s="662"/>
      <c r="EIE95" s="662"/>
      <c r="EIF95" s="662"/>
      <c r="EIG95" s="662"/>
      <c r="EIH95" s="662"/>
      <c r="EII95" s="662"/>
      <c r="EIJ95" s="662"/>
      <c r="EIK95" s="662"/>
      <c r="EIL95" s="662"/>
      <c r="EIM95" s="662"/>
      <c r="EIN95" s="662"/>
      <c r="EIO95" s="662"/>
      <c r="EIP95" s="662"/>
      <c r="EIQ95" s="662"/>
      <c r="EIR95" s="662"/>
      <c r="EIS95" s="662"/>
      <c r="EIT95" s="662"/>
      <c r="EIU95" s="662"/>
      <c r="EIV95" s="662"/>
      <c r="EIW95" s="662"/>
      <c r="EIX95" s="662"/>
      <c r="EIY95" s="662"/>
      <c r="EIZ95" s="662"/>
      <c r="EJA95" s="662"/>
      <c r="EJB95" s="662"/>
      <c r="EJC95" s="662"/>
      <c r="EJD95" s="662"/>
      <c r="EJE95" s="662"/>
      <c r="EJF95" s="662"/>
      <c r="EJG95" s="662"/>
      <c r="EJH95" s="662"/>
      <c r="EJI95" s="662"/>
      <c r="EJJ95" s="662"/>
      <c r="EJK95" s="662"/>
      <c r="EJL95" s="662"/>
      <c r="EJM95" s="662"/>
      <c r="EJN95" s="662"/>
      <c r="EJO95" s="662"/>
      <c r="EJP95" s="662"/>
      <c r="EJQ95" s="662"/>
      <c r="EJR95" s="662"/>
      <c r="EJS95" s="662"/>
      <c r="EJT95" s="662"/>
      <c r="EJU95" s="662"/>
      <c r="EJV95" s="662"/>
      <c r="EJW95" s="662"/>
      <c r="EJX95" s="662"/>
      <c r="EJY95" s="662"/>
      <c r="EJZ95" s="662"/>
      <c r="EKA95" s="662"/>
      <c r="EKB95" s="662"/>
      <c r="EKC95" s="662"/>
      <c r="EKD95" s="662"/>
      <c r="EKE95" s="662"/>
      <c r="EKF95" s="662"/>
      <c r="EKG95" s="662"/>
      <c r="EKH95" s="662"/>
      <c r="EKI95" s="662"/>
      <c r="EKJ95" s="662"/>
      <c r="EKK95" s="662"/>
      <c r="EKL95" s="662"/>
      <c r="EKM95" s="662"/>
      <c r="EKN95" s="662"/>
      <c r="EKO95" s="662"/>
      <c r="EKP95" s="662"/>
      <c r="EKQ95" s="662"/>
      <c r="EKR95" s="662"/>
      <c r="EKS95" s="662"/>
      <c r="EKT95" s="662"/>
      <c r="EKU95" s="662"/>
      <c r="EKV95" s="662"/>
      <c r="EKW95" s="662"/>
      <c r="EKX95" s="662"/>
      <c r="EKY95" s="662"/>
      <c r="EKZ95" s="662"/>
      <c r="ELA95" s="662"/>
      <c r="ELB95" s="662"/>
      <c r="ELC95" s="662"/>
      <c r="ELD95" s="662"/>
      <c r="ELE95" s="662"/>
      <c r="ELF95" s="662"/>
      <c r="ELG95" s="662"/>
      <c r="ELH95" s="662"/>
      <c r="ELI95" s="662"/>
      <c r="ELJ95" s="662"/>
      <c r="ELK95" s="662"/>
      <c r="ELL95" s="662"/>
      <c r="ELM95" s="662"/>
      <c r="ELN95" s="662"/>
      <c r="ELO95" s="662"/>
      <c r="ELP95" s="662"/>
      <c r="ELQ95" s="662"/>
      <c r="ELR95" s="662"/>
      <c r="ELS95" s="662"/>
      <c r="ELT95" s="662"/>
      <c r="ELU95" s="662"/>
      <c r="ELV95" s="662"/>
      <c r="ELW95" s="662"/>
      <c r="ELX95" s="662"/>
      <c r="ELY95" s="662"/>
      <c r="ELZ95" s="662"/>
      <c r="EMA95" s="662"/>
      <c r="EMB95" s="662"/>
      <c r="EMC95" s="662"/>
      <c r="EMD95" s="662"/>
      <c r="EME95" s="662"/>
      <c r="EMF95" s="662"/>
      <c r="EMG95" s="662"/>
      <c r="EMH95" s="662"/>
      <c r="EMI95" s="662"/>
      <c r="EMJ95" s="662"/>
      <c r="EMK95" s="662"/>
      <c r="EML95" s="662"/>
      <c r="EMM95" s="662"/>
      <c r="EMN95" s="662"/>
      <c r="EMO95" s="662"/>
      <c r="EMP95" s="662"/>
      <c r="EMQ95" s="662"/>
      <c r="EMR95" s="662"/>
      <c r="EMS95" s="662"/>
      <c r="EMT95" s="662"/>
      <c r="EMU95" s="662"/>
      <c r="EMV95" s="662"/>
      <c r="EMW95" s="662"/>
      <c r="EMX95" s="662"/>
      <c r="EMY95" s="662"/>
      <c r="EMZ95" s="662"/>
      <c r="ENA95" s="662"/>
      <c r="ENB95" s="662"/>
      <c r="ENC95" s="662"/>
      <c r="END95" s="662"/>
      <c r="ENE95" s="662"/>
      <c r="ENF95" s="662"/>
      <c r="ENG95" s="662"/>
      <c r="ENH95" s="662"/>
      <c r="ENI95" s="662"/>
      <c r="ENJ95" s="662"/>
      <c r="ENK95" s="662"/>
      <c r="ENL95" s="662"/>
      <c r="ENM95" s="662"/>
      <c r="ENN95" s="662"/>
      <c r="ENO95" s="662"/>
      <c r="ENP95" s="662"/>
      <c r="ENQ95" s="662"/>
      <c r="ENR95" s="662"/>
      <c r="ENS95" s="662"/>
      <c r="ENT95" s="662"/>
      <c r="ENU95" s="662"/>
      <c r="ENV95" s="662"/>
      <c r="ENW95" s="662"/>
      <c r="ENX95" s="662"/>
      <c r="ENY95" s="662"/>
      <c r="ENZ95" s="662"/>
      <c r="EOA95" s="662"/>
      <c r="EOB95" s="662"/>
      <c r="EOC95" s="662"/>
      <c r="EOD95" s="662"/>
      <c r="EOE95" s="662"/>
      <c r="EOF95" s="662"/>
      <c r="EOG95" s="662"/>
      <c r="EOH95" s="662"/>
      <c r="EOI95" s="662"/>
      <c r="EOJ95" s="662"/>
      <c r="EOK95" s="662"/>
      <c r="EOL95" s="662"/>
      <c r="EOM95" s="662"/>
      <c r="EON95" s="662"/>
      <c r="EOO95" s="662"/>
      <c r="EOP95" s="662"/>
      <c r="EOQ95" s="662"/>
      <c r="EOR95" s="662"/>
      <c r="EOS95" s="662"/>
      <c r="EOT95" s="662"/>
      <c r="EOU95" s="662"/>
      <c r="EOV95" s="662"/>
      <c r="EOW95" s="662"/>
      <c r="EOX95" s="662"/>
      <c r="EOY95" s="662"/>
      <c r="EOZ95" s="662"/>
      <c r="EPA95" s="662"/>
      <c r="EPB95" s="662"/>
      <c r="EPC95" s="662"/>
      <c r="EPD95" s="662"/>
      <c r="EPE95" s="662"/>
      <c r="EPF95" s="662"/>
      <c r="EPG95" s="662"/>
      <c r="EPH95" s="662"/>
      <c r="EPI95" s="662"/>
      <c r="EPJ95" s="662"/>
      <c r="EPK95" s="662"/>
      <c r="EPL95" s="662"/>
      <c r="EPM95" s="662"/>
      <c r="EPN95" s="662"/>
      <c r="EPO95" s="662"/>
      <c r="EPP95" s="662"/>
      <c r="EPQ95" s="662"/>
      <c r="EPR95" s="662"/>
      <c r="EPS95" s="662"/>
      <c r="EPT95" s="662"/>
      <c r="EPU95" s="662"/>
      <c r="EPV95" s="662"/>
      <c r="EPW95" s="662"/>
      <c r="EPX95" s="662"/>
      <c r="EPY95" s="662"/>
      <c r="EPZ95" s="662"/>
      <c r="EQA95" s="662"/>
      <c r="EQB95" s="662"/>
      <c r="EQC95" s="662"/>
      <c r="EQD95" s="662"/>
      <c r="EQE95" s="662"/>
      <c r="EQF95" s="662"/>
      <c r="EQG95" s="662"/>
      <c r="EQH95" s="662"/>
      <c r="EQI95" s="662"/>
      <c r="EQJ95" s="662"/>
      <c r="EQK95" s="662"/>
      <c r="EQL95" s="662"/>
      <c r="EQM95" s="662"/>
      <c r="EQN95" s="662"/>
      <c r="EQO95" s="662"/>
      <c r="EQP95" s="662"/>
      <c r="EQQ95" s="662"/>
      <c r="EQR95" s="662"/>
      <c r="EQS95" s="662"/>
      <c r="EQT95" s="662"/>
      <c r="EQU95" s="662"/>
      <c r="EQV95" s="662"/>
      <c r="EQW95" s="662"/>
      <c r="EQX95" s="662"/>
      <c r="EQY95" s="662"/>
      <c r="EQZ95" s="662"/>
      <c r="ERA95" s="662"/>
      <c r="ERB95" s="662"/>
      <c r="ERC95" s="662"/>
      <c r="ERD95" s="662"/>
      <c r="ERE95" s="662"/>
      <c r="ERF95" s="662"/>
      <c r="ERG95" s="662"/>
      <c r="ERH95" s="662"/>
      <c r="ERI95" s="662"/>
      <c r="ERJ95" s="662"/>
      <c r="ERK95" s="662"/>
      <c r="ERL95" s="662"/>
      <c r="ERM95" s="662"/>
      <c r="ERN95" s="662"/>
      <c r="ERO95" s="662"/>
      <c r="ERP95" s="662"/>
      <c r="ERQ95" s="662"/>
      <c r="ERR95" s="662"/>
      <c r="ERS95" s="662"/>
      <c r="ERT95" s="662"/>
      <c r="ERU95" s="662"/>
      <c r="ERV95" s="662"/>
      <c r="ERW95" s="662"/>
      <c r="ERX95" s="662"/>
      <c r="ERY95" s="662"/>
      <c r="ERZ95" s="662"/>
      <c r="ESA95" s="662"/>
      <c r="ESB95" s="662"/>
      <c r="ESC95" s="662"/>
      <c r="ESD95" s="662"/>
      <c r="ESE95" s="662"/>
      <c r="ESF95" s="662"/>
      <c r="ESG95" s="662"/>
      <c r="ESH95" s="662"/>
      <c r="ESI95" s="662"/>
      <c r="ESJ95" s="662"/>
      <c r="ESK95" s="662"/>
      <c r="ESL95" s="662"/>
      <c r="ESM95" s="662"/>
      <c r="ESN95" s="662"/>
      <c r="ESO95" s="662"/>
      <c r="ESP95" s="662"/>
      <c r="ESQ95" s="662"/>
      <c r="ESR95" s="662"/>
      <c r="ESS95" s="662"/>
      <c r="EST95" s="662"/>
      <c r="ESU95" s="662"/>
      <c r="ESV95" s="662"/>
      <c r="ESW95" s="662"/>
      <c r="ESX95" s="662"/>
      <c r="ESY95" s="662"/>
      <c r="ESZ95" s="662"/>
      <c r="ETA95" s="662"/>
      <c r="ETB95" s="662"/>
      <c r="ETC95" s="662"/>
      <c r="ETD95" s="662"/>
      <c r="ETE95" s="662"/>
      <c r="ETF95" s="662"/>
      <c r="ETG95" s="662"/>
      <c r="ETH95" s="662"/>
      <c r="ETI95" s="662"/>
      <c r="ETJ95" s="662"/>
      <c r="ETK95" s="662"/>
      <c r="ETL95" s="662"/>
      <c r="ETM95" s="662"/>
      <c r="ETN95" s="662"/>
      <c r="ETO95" s="662"/>
      <c r="ETP95" s="662"/>
      <c r="ETQ95" s="662"/>
      <c r="ETR95" s="662"/>
      <c r="ETS95" s="662"/>
      <c r="ETT95" s="662"/>
      <c r="ETU95" s="662"/>
      <c r="ETV95" s="662"/>
      <c r="ETW95" s="662"/>
      <c r="ETX95" s="662"/>
      <c r="ETY95" s="662"/>
      <c r="ETZ95" s="662"/>
      <c r="EUA95" s="662"/>
      <c r="EUB95" s="662"/>
      <c r="EUC95" s="662"/>
      <c r="EUD95" s="662"/>
      <c r="EUE95" s="662"/>
      <c r="EUF95" s="662"/>
      <c r="EUG95" s="662"/>
      <c r="EUH95" s="662"/>
      <c r="EUI95" s="662"/>
      <c r="EUJ95" s="662"/>
      <c r="EUK95" s="662"/>
      <c r="EUL95" s="662"/>
      <c r="EUM95" s="662"/>
      <c r="EUN95" s="662"/>
      <c r="EUO95" s="662"/>
      <c r="EUP95" s="662"/>
      <c r="EUQ95" s="662"/>
      <c r="EUR95" s="662"/>
      <c r="EUS95" s="662"/>
      <c r="EUT95" s="662"/>
      <c r="EUU95" s="662"/>
      <c r="EUV95" s="662"/>
      <c r="EUW95" s="662"/>
      <c r="EUX95" s="662"/>
      <c r="EUY95" s="662"/>
      <c r="EUZ95" s="662"/>
      <c r="EVA95" s="662"/>
      <c r="EVB95" s="662"/>
      <c r="EVC95" s="662"/>
      <c r="EVD95" s="662"/>
      <c r="EVE95" s="662"/>
      <c r="EVF95" s="662"/>
      <c r="EVG95" s="662"/>
      <c r="EVH95" s="662"/>
      <c r="EVI95" s="662"/>
      <c r="EVJ95" s="662"/>
      <c r="EVK95" s="662"/>
      <c r="EVL95" s="662"/>
      <c r="EVM95" s="662"/>
      <c r="EVN95" s="662"/>
      <c r="EVO95" s="662"/>
      <c r="EVP95" s="662"/>
      <c r="EVQ95" s="662"/>
      <c r="EVR95" s="662"/>
      <c r="EVS95" s="662"/>
      <c r="EVT95" s="662"/>
      <c r="EVU95" s="662"/>
      <c r="EVV95" s="662"/>
      <c r="EVW95" s="662"/>
      <c r="EVX95" s="662"/>
      <c r="EVY95" s="662"/>
      <c r="EVZ95" s="662"/>
      <c r="EWA95" s="662"/>
      <c r="EWB95" s="662"/>
      <c r="EWC95" s="662"/>
      <c r="EWD95" s="662"/>
      <c r="EWE95" s="662"/>
      <c r="EWF95" s="662"/>
      <c r="EWG95" s="662"/>
      <c r="EWH95" s="662"/>
      <c r="EWI95" s="662"/>
      <c r="EWJ95" s="662"/>
      <c r="EWK95" s="662"/>
      <c r="EWL95" s="662"/>
      <c r="EWM95" s="662"/>
      <c r="EWN95" s="662"/>
      <c r="EWO95" s="662"/>
      <c r="EWP95" s="662"/>
      <c r="EWQ95" s="662"/>
      <c r="EWR95" s="662"/>
      <c r="EWS95" s="662"/>
      <c r="EWT95" s="662"/>
      <c r="EWU95" s="662"/>
      <c r="EWV95" s="662"/>
      <c r="EWW95" s="662"/>
      <c r="EWX95" s="662"/>
      <c r="EWY95" s="662"/>
      <c r="EWZ95" s="662"/>
      <c r="EXA95" s="662"/>
      <c r="EXB95" s="662"/>
      <c r="EXC95" s="662"/>
      <c r="EXD95" s="662"/>
      <c r="EXE95" s="662"/>
      <c r="EXF95" s="662"/>
      <c r="EXG95" s="662"/>
      <c r="EXH95" s="662"/>
      <c r="EXI95" s="662"/>
      <c r="EXJ95" s="662"/>
      <c r="EXK95" s="662"/>
      <c r="EXL95" s="662"/>
      <c r="EXM95" s="662"/>
      <c r="EXN95" s="662"/>
      <c r="EXO95" s="662"/>
      <c r="EXP95" s="662"/>
      <c r="EXQ95" s="662"/>
      <c r="EXR95" s="662"/>
      <c r="EXS95" s="662"/>
      <c r="EXT95" s="662"/>
      <c r="EXU95" s="662"/>
      <c r="EXV95" s="662"/>
      <c r="EXW95" s="662"/>
      <c r="EXX95" s="662"/>
      <c r="EXY95" s="662"/>
      <c r="EXZ95" s="662"/>
      <c r="EYA95" s="662"/>
      <c r="EYB95" s="662"/>
      <c r="EYC95" s="662"/>
      <c r="EYD95" s="662"/>
      <c r="EYE95" s="662"/>
      <c r="EYF95" s="662"/>
      <c r="EYG95" s="662"/>
      <c r="EYH95" s="662"/>
      <c r="EYI95" s="662"/>
      <c r="EYJ95" s="662"/>
      <c r="EYK95" s="662"/>
      <c r="EYL95" s="662"/>
      <c r="EYM95" s="662"/>
      <c r="EYN95" s="662"/>
      <c r="EYO95" s="662"/>
      <c r="EYP95" s="662"/>
      <c r="EYQ95" s="662"/>
      <c r="EYR95" s="662"/>
      <c r="EYS95" s="662"/>
      <c r="EYT95" s="662"/>
      <c r="EYU95" s="662"/>
      <c r="EYV95" s="662"/>
      <c r="EYW95" s="662"/>
      <c r="EYX95" s="662"/>
      <c r="EYY95" s="662"/>
      <c r="EYZ95" s="662"/>
      <c r="EZA95" s="662"/>
      <c r="EZB95" s="662"/>
      <c r="EZC95" s="662"/>
      <c r="EZD95" s="662"/>
      <c r="EZE95" s="662"/>
      <c r="EZF95" s="662"/>
      <c r="EZG95" s="662"/>
      <c r="EZH95" s="662"/>
      <c r="EZI95" s="662"/>
      <c r="EZJ95" s="662"/>
      <c r="EZK95" s="662"/>
      <c r="EZL95" s="662"/>
      <c r="EZM95" s="662"/>
      <c r="EZN95" s="662"/>
      <c r="EZO95" s="662"/>
      <c r="EZP95" s="662"/>
      <c r="EZQ95" s="662"/>
      <c r="EZR95" s="662"/>
      <c r="EZS95" s="662"/>
      <c r="EZT95" s="662"/>
      <c r="EZU95" s="662"/>
      <c r="EZV95" s="662"/>
      <c r="EZW95" s="662"/>
      <c r="EZX95" s="662"/>
      <c r="EZY95" s="662"/>
      <c r="EZZ95" s="662"/>
      <c r="FAA95" s="662"/>
      <c r="FAB95" s="662"/>
      <c r="FAC95" s="662"/>
      <c r="FAD95" s="662"/>
      <c r="FAE95" s="662"/>
      <c r="FAF95" s="662"/>
      <c r="FAG95" s="662"/>
      <c r="FAH95" s="662"/>
      <c r="FAI95" s="662"/>
      <c r="FAJ95" s="662"/>
      <c r="FAK95" s="662"/>
      <c r="FAL95" s="662"/>
      <c r="FAM95" s="662"/>
      <c r="FAN95" s="662"/>
      <c r="FAO95" s="662"/>
      <c r="FAP95" s="662"/>
      <c r="FAQ95" s="662"/>
      <c r="FAR95" s="662"/>
      <c r="FAS95" s="662"/>
      <c r="FAT95" s="662"/>
      <c r="FAU95" s="662"/>
      <c r="FAV95" s="662"/>
      <c r="FAW95" s="662"/>
      <c r="FAX95" s="662"/>
      <c r="FAY95" s="662"/>
      <c r="FAZ95" s="662"/>
      <c r="FBA95" s="662"/>
      <c r="FBB95" s="662"/>
      <c r="FBC95" s="662"/>
      <c r="FBD95" s="662"/>
      <c r="FBE95" s="662"/>
      <c r="FBF95" s="662"/>
      <c r="FBG95" s="662"/>
      <c r="FBH95" s="662"/>
      <c r="FBI95" s="662"/>
      <c r="FBJ95" s="662"/>
      <c r="FBK95" s="662"/>
      <c r="FBL95" s="662"/>
      <c r="FBM95" s="662"/>
      <c r="FBN95" s="662"/>
      <c r="FBO95" s="662"/>
      <c r="FBP95" s="662"/>
      <c r="FBQ95" s="662"/>
      <c r="FBR95" s="662"/>
      <c r="FBS95" s="662"/>
      <c r="FBT95" s="662"/>
      <c r="FBU95" s="662"/>
      <c r="FBV95" s="662"/>
      <c r="FBW95" s="662"/>
      <c r="FBX95" s="662"/>
      <c r="FBY95" s="662"/>
      <c r="FBZ95" s="662"/>
      <c r="FCA95" s="662"/>
      <c r="FCB95" s="662"/>
      <c r="FCC95" s="662"/>
      <c r="FCD95" s="662"/>
      <c r="FCE95" s="662"/>
      <c r="FCF95" s="662"/>
      <c r="FCG95" s="662"/>
      <c r="FCH95" s="662"/>
      <c r="FCI95" s="662"/>
      <c r="FCJ95" s="662"/>
      <c r="FCK95" s="662"/>
      <c r="FCL95" s="662"/>
      <c r="FCM95" s="662"/>
      <c r="FCN95" s="662"/>
      <c r="FCO95" s="662"/>
      <c r="FCP95" s="662"/>
      <c r="FCQ95" s="662"/>
      <c r="FCR95" s="662"/>
      <c r="FCS95" s="662"/>
      <c r="FCT95" s="662"/>
      <c r="FCU95" s="662"/>
      <c r="FCV95" s="662"/>
      <c r="FCW95" s="662"/>
      <c r="FCX95" s="662"/>
      <c r="FCY95" s="662"/>
      <c r="FCZ95" s="662"/>
      <c r="FDA95" s="662"/>
      <c r="FDB95" s="662"/>
      <c r="FDC95" s="662"/>
      <c r="FDD95" s="662"/>
      <c r="FDE95" s="662"/>
      <c r="FDF95" s="662"/>
      <c r="FDG95" s="662"/>
      <c r="FDH95" s="662"/>
      <c r="FDI95" s="662"/>
      <c r="FDJ95" s="662"/>
      <c r="FDK95" s="662"/>
      <c r="FDL95" s="662"/>
      <c r="FDM95" s="662"/>
      <c r="FDN95" s="662"/>
      <c r="FDO95" s="662"/>
      <c r="FDP95" s="662"/>
      <c r="FDQ95" s="662"/>
      <c r="FDR95" s="662"/>
      <c r="FDS95" s="662"/>
      <c r="FDT95" s="662"/>
      <c r="FDU95" s="662"/>
      <c r="FDV95" s="662"/>
      <c r="FDW95" s="662"/>
      <c r="FDX95" s="662"/>
      <c r="FDY95" s="662"/>
      <c r="FDZ95" s="662"/>
      <c r="FEA95" s="662"/>
      <c r="FEB95" s="662"/>
      <c r="FEC95" s="662"/>
      <c r="FED95" s="662"/>
      <c r="FEE95" s="662"/>
      <c r="FEF95" s="662"/>
      <c r="FEG95" s="662"/>
      <c r="FEH95" s="662"/>
      <c r="FEI95" s="662"/>
      <c r="FEJ95" s="662"/>
      <c r="FEK95" s="662"/>
      <c r="FEL95" s="662"/>
      <c r="FEM95" s="662"/>
      <c r="FEN95" s="662"/>
      <c r="FEO95" s="662"/>
      <c r="FEP95" s="662"/>
      <c r="FEQ95" s="662"/>
      <c r="FER95" s="662"/>
      <c r="FES95" s="662"/>
      <c r="FET95" s="662"/>
      <c r="FEU95" s="662"/>
      <c r="FEV95" s="662"/>
      <c r="FEW95" s="662"/>
      <c r="FEX95" s="662"/>
      <c r="FEY95" s="662"/>
      <c r="FEZ95" s="662"/>
      <c r="FFA95" s="662"/>
      <c r="FFB95" s="662"/>
      <c r="FFC95" s="662"/>
      <c r="FFD95" s="662"/>
      <c r="FFE95" s="662"/>
      <c r="FFF95" s="662"/>
      <c r="FFG95" s="662"/>
      <c r="FFH95" s="662"/>
      <c r="FFI95" s="662"/>
      <c r="FFJ95" s="662"/>
      <c r="FFK95" s="662"/>
      <c r="FFL95" s="662"/>
      <c r="FFM95" s="662"/>
      <c r="FFN95" s="662"/>
      <c r="FFO95" s="662"/>
      <c r="FFP95" s="662"/>
      <c r="FFQ95" s="662"/>
      <c r="FFR95" s="662"/>
      <c r="FFS95" s="662"/>
      <c r="FFT95" s="662"/>
      <c r="FFU95" s="662"/>
      <c r="FFV95" s="662"/>
      <c r="FFW95" s="662"/>
      <c r="FFX95" s="662"/>
      <c r="FFY95" s="662"/>
      <c r="FFZ95" s="662"/>
      <c r="FGA95" s="662"/>
      <c r="FGB95" s="662"/>
      <c r="FGC95" s="662"/>
      <c r="FGD95" s="662"/>
      <c r="FGE95" s="662"/>
      <c r="FGF95" s="662"/>
      <c r="FGG95" s="662"/>
      <c r="FGH95" s="662"/>
      <c r="FGI95" s="662"/>
      <c r="FGJ95" s="662"/>
      <c r="FGK95" s="662"/>
      <c r="FGL95" s="662"/>
      <c r="FGM95" s="662"/>
      <c r="FGN95" s="662"/>
      <c r="FGO95" s="662"/>
      <c r="FGP95" s="662"/>
      <c r="FGQ95" s="662"/>
      <c r="FGR95" s="662"/>
      <c r="FGS95" s="662"/>
      <c r="FGT95" s="662"/>
      <c r="FGU95" s="662"/>
      <c r="FGV95" s="662"/>
      <c r="FGW95" s="662"/>
      <c r="FGX95" s="662"/>
      <c r="FGY95" s="662"/>
      <c r="FGZ95" s="662"/>
      <c r="FHA95" s="662"/>
      <c r="FHB95" s="662"/>
      <c r="FHC95" s="662"/>
      <c r="FHD95" s="662"/>
      <c r="FHE95" s="662"/>
      <c r="FHF95" s="662"/>
      <c r="FHG95" s="662"/>
      <c r="FHH95" s="662"/>
      <c r="FHI95" s="662"/>
      <c r="FHJ95" s="662"/>
      <c r="FHK95" s="662"/>
      <c r="FHL95" s="662"/>
      <c r="FHM95" s="662"/>
      <c r="FHN95" s="662"/>
      <c r="FHO95" s="662"/>
      <c r="FHP95" s="662"/>
      <c r="FHQ95" s="662"/>
      <c r="FHR95" s="662"/>
      <c r="FHS95" s="662"/>
      <c r="FHT95" s="662"/>
      <c r="FHU95" s="662"/>
      <c r="FHV95" s="662"/>
      <c r="FHW95" s="662"/>
      <c r="FHX95" s="662"/>
      <c r="FHY95" s="662"/>
      <c r="FHZ95" s="662"/>
      <c r="FIA95" s="662"/>
      <c r="FIB95" s="662"/>
      <c r="FIC95" s="662"/>
      <c r="FID95" s="662"/>
      <c r="FIE95" s="662"/>
      <c r="FIF95" s="662"/>
      <c r="FIG95" s="662"/>
      <c r="FIH95" s="662"/>
      <c r="FII95" s="662"/>
      <c r="FIJ95" s="662"/>
      <c r="FIK95" s="662"/>
      <c r="FIL95" s="662"/>
      <c r="FIM95" s="662"/>
      <c r="FIN95" s="662"/>
      <c r="FIO95" s="662"/>
      <c r="FIP95" s="662"/>
      <c r="FIQ95" s="662"/>
      <c r="FIR95" s="662"/>
      <c r="FIS95" s="662"/>
      <c r="FIT95" s="662"/>
      <c r="FIU95" s="662"/>
      <c r="FIV95" s="662"/>
      <c r="FIW95" s="662"/>
      <c r="FIX95" s="662"/>
      <c r="FIY95" s="662"/>
      <c r="FIZ95" s="662"/>
      <c r="FJA95" s="662"/>
      <c r="FJB95" s="662"/>
      <c r="FJC95" s="662"/>
      <c r="FJD95" s="662"/>
      <c r="FJE95" s="662"/>
      <c r="FJF95" s="662"/>
      <c r="FJG95" s="662"/>
      <c r="FJH95" s="662"/>
      <c r="FJI95" s="662"/>
      <c r="FJJ95" s="662"/>
      <c r="FJK95" s="662"/>
      <c r="FJL95" s="662"/>
      <c r="FJM95" s="662"/>
      <c r="FJN95" s="662"/>
      <c r="FJO95" s="662"/>
      <c r="FJP95" s="662"/>
      <c r="FJQ95" s="662"/>
      <c r="FJR95" s="662"/>
      <c r="FJS95" s="662"/>
      <c r="FJT95" s="662"/>
      <c r="FJU95" s="662"/>
      <c r="FJV95" s="662"/>
      <c r="FJW95" s="662"/>
      <c r="FJX95" s="662"/>
      <c r="FJY95" s="662"/>
      <c r="FJZ95" s="662"/>
      <c r="FKA95" s="662"/>
      <c r="FKB95" s="662"/>
      <c r="FKC95" s="662"/>
      <c r="FKD95" s="662"/>
      <c r="FKE95" s="662"/>
      <c r="FKF95" s="662"/>
      <c r="FKG95" s="662"/>
      <c r="FKH95" s="662"/>
      <c r="FKI95" s="662"/>
      <c r="FKJ95" s="662"/>
      <c r="FKK95" s="662"/>
      <c r="FKL95" s="662"/>
      <c r="FKM95" s="662"/>
      <c r="FKN95" s="662"/>
      <c r="FKO95" s="662"/>
      <c r="FKP95" s="662"/>
      <c r="FKQ95" s="662"/>
      <c r="FKR95" s="662"/>
      <c r="FKS95" s="662"/>
      <c r="FKT95" s="662"/>
      <c r="FKU95" s="662"/>
      <c r="FKV95" s="662"/>
      <c r="FKW95" s="662"/>
      <c r="FKX95" s="662"/>
      <c r="FKY95" s="662"/>
      <c r="FKZ95" s="662"/>
      <c r="FLA95" s="662"/>
      <c r="FLB95" s="662"/>
      <c r="FLC95" s="662"/>
      <c r="FLD95" s="662"/>
      <c r="FLE95" s="662"/>
      <c r="FLF95" s="662"/>
      <c r="FLG95" s="662"/>
      <c r="FLH95" s="662"/>
      <c r="FLI95" s="662"/>
      <c r="FLJ95" s="662"/>
      <c r="FLK95" s="662"/>
      <c r="FLL95" s="662"/>
      <c r="FLM95" s="662"/>
      <c r="FLN95" s="662"/>
      <c r="FLO95" s="662"/>
      <c r="FLP95" s="662"/>
      <c r="FLQ95" s="662"/>
      <c r="FLR95" s="662"/>
      <c r="FLS95" s="662"/>
      <c r="FLT95" s="662"/>
      <c r="FLU95" s="662"/>
      <c r="FLV95" s="662"/>
      <c r="FLW95" s="662"/>
      <c r="FLX95" s="662"/>
      <c r="FLY95" s="662"/>
      <c r="FLZ95" s="662"/>
      <c r="FMA95" s="662"/>
      <c r="FMB95" s="662"/>
      <c r="FMC95" s="662"/>
      <c r="FMD95" s="662"/>
      <c r="FME95" s="662"/>
      <c r="FMF95" s="662"/>
      <c r="FMG95" s="662"/>
      <c r="FMH95" s="662"/>
      <c r="FMI95" s="662"/>
      <c r="FMJ95" s="662"/>
      <c r="FMK95" s="662"/>
      <c r="FML95" s="662"/>
      <c r="FMM95" s="662"/>
      <c r="FMN95" s="662"/>
      <c r="FMO95" s="662"/>
      <c r="FMP95" s="662"/>
      <c r="FMQ95" s="662"/>
      <c r="FMR95" s="662"/>
      <c r="FMS95" s="662"/>
      <c r="FMT95" s="662"/>
      <c r="FMU95" s="662"/>
      <c r="FMV95" s="662"/>
      <c r="FMW95" s="662"/>
      <c r="FMX95" s="662"/>
      <c r="FMY95" s="662"/>
      <c r="FMZ95" s="662"/>
      <c r="FNA95" s="662"/>
      <c r="FNB95" s="662"/>
      <c r="FNC95" s="662"/>
      <c r="FND95" s="662"/>
      <c r="FNE95" s="662"/>
      <c r="FNF95" s="662"/>
      <c r="FNG95" s="662"/>
      <c r="FNH95" s="662"/>
      <c r="FNI95" s="662"/>
      <c r="FNJ95" s="662"/>
      <c r="FNK95" s="662"/>
      <c r="FNL95" s="662"/>
      <c r="FNM95" s="662"/>
      <c r="FNN95" s="662"/>
      <c r="FNO95" s="662"/>
      <c r="FNP95" s="662"/>
      <c r="FNQ95" s="662"/>
      <c r="FNR95" s="662"/>
      <c r="FNS95" s="662"/>
      <c r="FNT95" s="662"/>
      <c r="FNU95" s="662"/>
      <c r="FNV95" s="662"/>
      <c r="FNW95" s="662"/>
      <c r="FNX95" s="662"/>
      <c r="FNY95" s="662"/>
      <c r="FNZ95" s="662"/>
      <c r="FOA95" s="662"/>
      <c r="FOB95" s="662"/>
      <c r="FOC95" s="662"/>
      <c r="FOD95" s="662"/>
      <c r="FOE95" s="662"/>
      <c r="FOF95" s="662"/>
      <c r="FOG95" s="662"/>
      <c r="FOH95" s="662"/>
      <c r="FOI95" s="662"/>
      <c r="FOJ95" s="662"/>
      <c r="FOK95" s="662"/>
      <c r="FOL95" s="662"/>
      <c r="FOM95" s="662"/>
      <c r="FON95" s="662"/>
      <c r="FOO95" s="662"/>
      <c r="FOP95" s="662"/>
      <c r="FOQ95" s="662"/>
      <c r="FOR95" s="662"/>
      <c r="FOS95" s="662"/>
      <c r="FOT95" s="662"/>
      <c r="FOU95" s="662"/>
      <c r="FOV95" s="662"/>
      <c r="FOW95" s="662"/>
      <c r="FOX95" s="662"/>
      <c r="FOY95" s="662"/>
      <c r="FOZ95" s="662"/>
      <c r="FPA95" s="662"/>
      <c r="FPB95" s="662"/>
      <c r="FPC95" s="662"/>
      <c r="FPD95" s="662"/>
      <c r="FPE95" s="662"/>
      <c r="FPF95" s="662"/>
      <c r="FPG95" s="662"/>
      <c r="FPH95" s="662"/>
      <c r="FPI95" s="662"/>
      <c r="FPJ95" s="662"/>
      <c r="FPK95" s="662"/>
      <c r="FPL95" s="662"/>
      <c r="FPM95" s="662"/>
      <c r="FPN95" s="662"/>
      <c r="FPO95" s="662"/>
      <c r="FPP95" s="662"/>
      <c r="FPQ95" s="662"/>
      <c r="FPR95" s="662"/>
      <c r="FPS95" s="662"/>
      <c r="FPT95" s="662"/>
      <c r="FPU95" s="662"/>
      <c r="FPV95" s="662"/>
      <c r="FPW95" s="662"/>
      <c r="FPX95" s="662"/>
      <c r="FPY95" s="662"/>
      <c r="FPZ95" s="662"/>
      <c r="FQA95" s="662"/>
      <c r="FQB95" s="662"/>
      <c r="FQC95" s="662"/>
      <c r="FQD95" s="662"/>
      <c r="FQE95" s="662"/>
      <c r="FQF95" s="662"/>
      <c r="FQG95" s="662"/>
      <c r="FQH95" s="662"/>
      <c r="FQI95" s="662"/>
      <c r="FQJ95" s="662"/>
      <c r="FQK95" s="662"/>
      <c r="FQL95" s="662"/>
      <c r="FQM95" s="662"/>
      <c r="FQN95" s="662"/>
      <c r="FQO95" s="662"/>
      <c r="FQP95" s="662"/>
      <c r="FQQ95" s="662"/>
      <c r="FQR95" s="662"/>
      <c r="FQS95" s="662"/>
      <c r="FQT95" s="662"/>
      <c r="FQU95" s="662"/>
      <c r="FQV95" s="662"/>
      <c r="FQW95" s="662"/>
      <c r="FQX95" s="662"/>
      <c r="FQY95" s="662"/>
      <c r="FQZ95" s="662"/>
      <c r="FRA95" s="662"/>
      <c r="FRB95" s="662"/>
      <c r="FRC95" s="662"/>
      <c r="FRD95" s="662"/>
      <c r="FRE95" s="662"/>
      <c r="FRF95" s="662"/>
      <c r="FRG95" s="662"/>
      <c r="FRH95" s="662"/>
      <c r="FRI95" s="662"/>
      <c r="FRJ95" s="662"/>
      <c r="FRK95" s="662"/>
      <c r="FRL95" s="662"/>
      <c r="FRM95" s="662"/>
      <c r="FRN95" s="662"/>
      <c r="FRO95" s="662"/>
      <c r="FRP95" s="662"/>
      <c r="FRQ95" s="662"/>
      <c r="FRR95" s="662"/>
      <c r="FRS95" s="662"/>
      <c r="FRT95" s="662"/>
      <c r="FRU95" s="662"/>
      <c r="FRV95" s="662"/>
      <c r="FRW95" s="662"/>
      <c r="FRX95" s="662"/>
      <c r="FRY95" s="662"/>
      <c r="FRZ95" s="662"/>
      <c r="FSA95" s="662"/>
      <c r="FSB95" s="662"/>
      <c r="FSC95" s="662"/>
      <c r="FSD95" s="662"/>
      <c r="FSE95" s="662"/>
      <c r="FSF95" s="662"/>
      <c r="FSG95" s="662"/>
      <c r="FSH95" s="662"/>
      <c r="FSI95" s="662"/>
      <c r="FSJ95" s="662"/>
      <c r="FSK95" s="662"/>
      <c r="FSL95" s="662"/>
      <c r="FSM95" s="662"/>
      <c r="FSN95" s="662"/>
      <c r="FSO95" s="662"/>
      <c r="FSP95" s="662"/>
      <c r="FSQ95" s="662"/>
      <c r="FSR95" s="662"/>
      <c r="FSS95" s="662"/>
      <c r="FST95" s="662"/>
      <c r="FSU95" s="662"/>
      <c r="FSV95" s="662"/>
      <c r="FSW95" s="662"/>
      <c r="FSX95" s="662"/>
      <c r="FSY95" s="662"/>
      <c r="FSZ95" s="662"/>
      <c r="FTA95" s="662"/>
      <c r="FTB95" s="662"/>
      <c r="FTC95" s="662"/>
      <c r="FTD95" s="662"/>
      <c r="FTE95" s="662"/>
      <c r="FTF95" s="662"/>
      <c r="FTG95" s="662"/>
      <c r="FTH95" s="662"/>
      <c r="FTI95" s="662"/>
      <c r="FTJ95" s="662"/>
      <c r="FTK95" s="662"/>
      <c r="FTL95" s="662"/>
      <c r="FTM95" s="662"/>
      <c r="FTN95" s="662"/>
      <c r="FTO95" s="662"/>
      <c r="FTP95" s="662"/>
      <c r="FTQ95" s="662"/>
      <c r="FTR95" s="662"/>
      <c r="FTS95" s="662"/>
      <c r="FTT95" s="662"/>
      <c r="FTU95" s="662"/>
      <c r="FTV95" s="662"/>
      <c r="FTW95" s="662"/>
      <c r="FTX95" s="662"/>
      <c r="FTY95" s="662"/>
      <c r="FTZ95" s="662"/>
      <c r="FUA95" s="662"/>
      <c r="FUB95" s="662"/>
      <c r="FUC95" s="662"/>
      <c r="FUD95" s="662"/>
      <c r="FUE95" s="662"/>
      <c r="FUF95" s="662"/>
      <c r="FUG95" s="662"/>
      <c r="FUH95" s="662"/>
      <c r="FUI95" s="662"/>
      <c r="FUJ95" s="662"/>
      <c r="FUK95" s="662"/>
      <c r="FUL95" s="662"/>
      <c r="FUM95" s="662"/>
      <c r="FUN95" s="662"/>
      <c r="FUO95" s="662"/>
      <c r="FUP95" s="662"/>
      <c r="FUQ95" s="662"/>
      <c r="FUR95" s="662"/>
      <c r="FUS95" s="662"/>
      <c r="FUT95" s="662"/>
      <c r="FUU95" s="662"/>
      <c r="FUV95" s="662"/>
      <c r="FUW95" s="662"/>
      <c r="FUX95" s="662"/>
      <c r="FUY95" s="662"/>
      <c r="FUZ95" s="662"/>
      <c r="FVA95" s="662"/>
      <c r="FVB95" s="662"/>
      <c r="FVC95" s="662"/>
      <c r="FVD95" s="662"/>
      <c r="FVE95" s="662"/>
      <c r="FVF95" s="662"/>
      <c r="FVG95" s="662"/>
      <c r="FVH95" s="662"/>
      <c r="FVI95" s="662"/>
      <c r="FVJ95" s="662"/>
      <c r="FVK95" s="662"/>
      <c r="FVL95" s="662"/>
      <c r="FVM95" s="662"/>
      <c r="FVN95" s="662"/>
      <c r="FVO95" s="662"/>
      <c r="FVP95" s="662"/>
      <c r="FVQ95" s="662"/>
      <c r="FVR95" s="662"/>
      <c r="FVS95" s="662"/>
      <c r="FVT95" s="662"/>
      <c r="FVU95" s="662"/>
      <c r="FVV95" s="662"/>
      <c r="FVW95" s="662"/>
      <c r="FVX95" s="662"/>
      <c r="FVY95" s="662"/>
      <c r="FVZ95" s="662"/>
      <c r="FWA95" s="662"/>
      <c r="FWB95" s="662"/>
      <c r="FWC95" s="662"/>
      <c r="FWD95" s="662"/>
      <c r="FWE95" s="662"/>
      <c r="FWF95" s="662"/>
      <c r="FWG95" s="662"/>
      <c r="FWH95" s="662"/>
      <c r="FWI95" s="662"/>
      <c r="FWJ95" s="662"/>
      <c r="FWK95" s="662"/>
      <c r="FWL95" s="662"/>
      <c r="FWM95" s="662"/>
      <c r="FWN95" s="662"/>
      <c r="FWO95" s="662"/>
      <c r="FWP95" s="662"/>
      <c r="FWQ95" s="662"/>
      <c r="FWR95" s="662"/>
      <c r="FWS95" s="662"/>
      <c r="FWT95" s="662"/>
      <c r="FWU95" s="662"/>
      <c r="FWV95" s="662"/>
      <c r="FWW95" s="662"/>
      <c r="FWX95" s="662"/>
      <c r="FWY95" s="662"/>
      <c r="FWZ95" s="662"/>
      <c r="FXA95" s="662"/>
      <c r="FXB95" s="662"/>
      <c r="FXC95" s="662"/>
      <c r="FXD95" s="662"/>
      <c r="FXE95" s="662"/>
      <c r="FXF95" s="662"/>
      <c r="FXG95" s="662"/>
      <c r="FXH95" s="662"/>
      <c r="FXI95" s="662"/>
      <c r="FXJ95" s="662"/>
      <c r="FXK95" s="662"/>
      <c r="FXL95" s="662"/>
      <c r="FXM95" s="662"/>
      <c r="FXN95" s="662"/>
      <c r="FXO95" s="662"/>
      <c r="FXP95" s="662"/>
      <c r="FXQ95" s="662"/>
      <c r="FXR95" s="662"/>
      <c r="FXS95" s="662"/>
      <c r="FXT95" s="662"/>
      <c r="FXU95" s="662"/>
      <c r="FXV95" s="662"/>
      <c r="FXW95" s="662"/>
      <c r="FXX95" s="662"/>
      <c r="FXY95" s="662"/>
      <c r="FXZ95" s="662"/>
      <c r="FYA95" s="662"/>
      <c r="FYB95" s="662"/>
      <c r="FYC95" s="662"/>
      <c r="FYD95" s="662"/>
      <c r="FYE95" s="662"/>
      <c r="FYF95" s="662"/>
      <c r="FYG95" s="662"/>
      <c r="FYH95" s="662"/>
      <c r="FYI95" s="662"/>
      <c r="FYJ95" s="662"/>
      <c r="FYK95" s="662"/>
      <c r="FYL95" s="662"/>
      <c r="FYM95" s="662"/>
      <c r="FYN95" s="662"/>
      <c r="FYO95" s="662"/>
      <c r="FYP95" s="662"/>
      <c r="FYQ95" s="662"/>
      <c r="FYR95" s="662"/>
      <c r="FYS95" s="662"/>
      <c r="FYT95" s="662"/>
      <c r="FYU95" s="662"/>
      <c r="FYV95" s="662"/>
      <c r="FYW95" s="662"/>
      <c r="FYX95" s="662"/>
      <c r="FYY95" s="662"/>
      <c r="FYZ95" s="662"/>
      <c r="FZA95" s="662"/>
      <c r="FZB95" s="662"/>
      <c r="FZC95" s="662"/>
      <c r="FZD95" s="662"/>
      <c r="FZE95" s="662"/>
      <c r="FZF95" s="662"/>
      <c r="FZG95" s="662"/>
      <c r="FZH95" s="662"/>
      <c r="FZI95" s="662"/>
      <c r="FZJ95" s="662"/>
      <c r="FZK95" s="662"/>
      <c r="FZL95" s="662"/>
      <c r="FZM95" s="662"/>
      <c r="FZN95" s="662"/>
      <c r="FZO95" s="662"/>
      <c r="FZP95" s="662"/>
      <c r="FZQ95" s="662"/>
      <c r="FZR95" s="662"/>
      <c r="FZS95" s="662"/>
      <c r="FZT95" s="662"/>
      <c r="FZU95" s="662"/>
      <c r="FZV95" s="662"/>
      <c r="FZW95" s="662"/>
      <c r="FZX95" s="662"/>
      <c r="FZY95" s="662"/>
      <c r="FZZ95" s="662"/>
      <c r="GAA95" s="662"/>
      <c r="GAB95" s="662"/>
      <c r="GAC95" s="662"/>
      <c r="GAD95" s="662"/>
      <c r="GAE95" s="662"/>
      <c r="GAF95" s="662"/>
      <c r="GAG95" s="662"/>
      <c r="GAH95" s="662"/>
      <c r="GAI95" s="662"/>
      <c r="GAJ95" s="662"/>
      <c r="GAK95" s="662"/>
      <c r="GAL95" s="662"/>
      <c r="GAM95" s="662"/>
      <c r="GAN95" s="662"/>
      <c r="GAO95" s="662"/>
      <c r="GAP95" s="662"/>
      <c r="GAQ95" s="662"/>
      <c r="GAR95" s="662"/>
      <c r="GAS95" s="662"/>
      <c r="GAT95" s="662"/>
      <c r="GAU95" s="662"/>
      <c r="GAV95" s="662"/>
      <c r="GAW95" s="662"/>
      <c r="GAX95" s="662"/>
      <c r="GAY95" s="662"/>
      <c r="GAZ95" s="662"/>
      <c r="GBA95" s="662"/>
      <c r="GBB95" s="662"/>
      <c r="GBC95" s="662"/>
      <c r="GBD95" s="662"/>
      <c r="GBE95" s="662"/>
      <c r="GBF95" s="662"/>
      <c r="GBG95" s="662"/>
      <c r="GBH95" s="662"/>
      <c r="GBI95" s="662"/>
      <c r="GBJ95" s="662"/>
      <c r="GBK95" s="662"/>
      <c r="GBL95" s="662"/>
      <c r="GBM95" s="662"/>
      <c r="GBN95" s="662"/>
      <c r="GBO95" s="662"/>
      <c r="GBP95" s="662"/>
      <c r="GBQ95" s="662"/>
      <c r="GBR95" s="662"/>
      <c r="GBS95" s="662"/>
      <c r="GBT95" s="662"/>
      <c r="GBU95" s="662"/>
      <c r="GBV95" s="662"/>
      <c r="GBW95" s="662"/>
      <c r="GBX95" s="662"/>
      <c r="GBY95" s="662"/>
      <c r="GBZ95" s="662"/>
      <c r="GCA95" s="662"/>
      <c r="GCB95" s="662"/>
      <c r="GCC95" s="662"/>
      <c r="GCD95" s="662"/>
      <c r="GCE95" s="662"/>
      <c r="GCF95" s="662"/>
      <c r="GCG95" s="662"/>
      <c r="GCH95" s="662"/>
      <c r="GCI95" s="662"/>
      <c r="GCJ95" s="662"/>
      <c r="GCK95" s="662"/>
      <c r="GCL95" s="662"/>
      <c r="GCM95" s="662"/>
      <c r="GCN95" s="662"/>
      <c r="GCO95" s="662"/>
      <c r="GCP95" s="662"/>
      <c r="GCQ95" s="662"/>
      <c r="GCR95" s="662"/>
      <c r="GCS95" s="662"/>
      <c r="GCT95" s="662"/>
      <c r="GCU95" s="662"/>
      <c r="GCV95" s="662"/>
      <c r="GCW95" s="662"/>
      <c r="GCX95" s="662"/>
      <c r="GCY95" s="662"/>
      <c r="GCZ95" s="662"/>
      <c r="GDA95" s="662"/>
      <c r="GDB95" s="662"/>
      <c r="GDC95" s="662"/>
      <c r="GDD95" s="662"/>
      <c r="GDE95" s="662"/>
      <c r="GDF95" s="662"/>
      <c r="GDG95" s="662"/>
      <c r="GDH95" s="662"/>
      <c r="GDI95" s="662"/>
      <c r="GDJ95" s="662"/>
      <c r="GDK95" s="662"/>
      <c r="GDL95" s="662"/>
      <c r="GDM95" s="662"/>
      <c r="GDN95" s="662"/>
      <c r="GDO95" s="662"/>
      <c r="GDP95" s="662"/>
      <c r="GDQ95" s="662"/>
      <c r="GDR95" s="662"/>
      <c r="GDS95" s="662"/>
      <c r="GDT95" s="662"/>
      <c r="GDU95" s="662"/>
      <c r="GDV95" s="662"/>
      <c r="GDW95" s="662"/>
      <c r="GDX95" s="662"/>
      <c r="GDY95" s="662"/>
      <c r="GDZ95" s="662"/>
      <c r="GEA95" s="662"/>
      <c r="GEB95" s="662"/>
      <c r="GEC95" s="662"/>
      <c r="GED95" s="662"/>
      <c r="GEE95" s="662"/>
      <c r="GEF95" s="662"/>
      <c r="GEG95" s="662"/>
      <c r="GEH95" s="662"/>
      <c r="GEI95" s="662"/>
      <c r="GEJ95" s="662"/>
      <c r="GEK95" s="662"/>
      <c r="GEL95" s="662"/>
      <c r="GEM95" s="662"/>
      <c r="GEN95" s="662"/>
      <c r="GEO95" s="662"/>
      <c r="GEP95" s="662"/>
      <c r="GEQ95" s="662"/>
      <c r="GER95" s="662"/>
      <c r="GES95" s="662"/>
      <c r="GET95" s="662"/>
      <c r="GEU95" s="662"/>
      <c r="GEV95" s="662"/>
      <c r="GEW95" s="662"/>
      <c r="GEX95" s="662"/>
      <c r="GEY95" s="662"/>
      <c r="GEZ95" s="662"/>
      <c r="GFA95" s="662"/>
      <c r="GFB95" s="662"/>
      <c r="GFC95" s="662"/>
      <c r="GFD95" s="662"/>
      <c r="GFE95" s="662"/>
      <c r="GFF95" s="662"/>
      <c r="GFG95" s="662"/>
      <c r="GFH95" s="662"/>
      <c r="GFI95" s="662"/>
      <c r="GFJ95" s="662"/>
      <c r="GFK95" s="662"/>
      <c r="GFL95" s="662"/>
      <c r="GFM95" s="662"/>
      <c r="GFN95" s="662"/>
      <c r="GFO95" s="662"/>
      <c r="GFP95" s="662"/>
      <c r="GFQ95" s="662"/>
      <c r="GFR95" s="662"/>
      <c r="GFS95" s="662"/>
      <c r="GFT95" s="662"/>
      <c r="GFU95" s="662"/>
      <c r="GFV95" s="662"/>
      <c r="GFW95" s="662"/>
      <c r="GFX95" s="662"/>
      <c r="GFY95" s="662"/>
      <c r="GFZ95" s="662"/>
      <c r="GGA95" s="662"/>
      <c r="GGB95" s="662"/>
      <c r="GGC95" s="662"/>
      <c r="GGD95" s="662"/>
      <c r="GGE95" s="662"/>
      <c r="GGF95" s="662"/>
      <c r="GGG95" s="662"/>
      <c r="GGH95" s="662"/>
      <c r="GGI95" s="662"/>
      <c r="GGJ95" s="662"/>
      <c r="GGK95" s="662"/>
      <c r="GGL95" s="662"/>
      <c r="GGM95" s="662"/>
      <c r="GGN95" s="662"/>
      <c r="GGO95" s="662"/>
      <c r="GGP95" s="662"/>
      <c r="GGQ95" s="662"/>
      <c r="GGR95" s="662"/>
      <c r="GGS95" s="662"/>
      <c r="GGT95" s="662"/>
      <c r="GGU95" s="662"/>
      <c r="GGV95" s="662"/>
      <c r="GGW95" s="662"/>
      <c r="GGX95" s="662"/>
      <c r="GGY95" s="662"/>
      <c r="GGZ95" s="662"/>
      <c r="GHA95" s="662"/>
      <c r="GHB95" s="662"/>
      <c r="GHC95" s="662"/>
      <c r="GHD95" s="662"/>
      <c r="GHE95" s="662"/>
      <c r="GHF95" s="662"/>
      <c r="GHG95" s="662"/>
      <c r="GHH95" s="662"/>
      <c r="GHI95" s="662"/>
      <c r="GHJ95" s="662"/>
      <c r="GHK95" s="662"/>
      <c r="GHL95" s="662"/>
      <c r="GHM95" s="662"/>
      <c r="GHN95" s="662"/>
      <c r="GHO95" s="662"/>
      <c r="GHP95" s="662"/>
      <c r="GHQ95" s="662"/>
      <c r="GHR95" s="662"/>
      <c r="GHS95" s="662"/>
      <c r="GHT95" s="662"/>
      <c r="GHU95" s="662"/>
      <c r="GHV95" s="662"/>
      <c r="GHW95" s="662"/>
      <c r="GHX95" s="662"/>
      <c r="GHY95" s="662"/>
      <c r="GHZ95" s="662"/>
      <c r="GIA95" s="662"/>
      <c r="GIB95" s="662"/>
      <c r="GIC95" s="662"/>
      <c r="GID95" s="662"/>
      <c r="GIE95" s="662"/>
      <c r="GIF95" s="662"/>
      <c r="GIG95" s="662"/>
      <c r="GIH95" s="662"/>
      <c r="GII95" s="662"/>
      <c r="GIJ95" s="662"/>
      <c r="GIK95" s="662"/>
      <c r="GIL95" s="662"/>
      <c r="GIM95" s="662"/>
      <c r="GIN95" s="662"/>
      <c r="GIO95" s="662"/>
      <c r="GIP95" s="662"/>
      <c r="GIQ95" s="662"/>
      <c r="GIR95" s="662"/>
      <c r="GIS95" s="662"/>
      <c r="GIT95" s="662"/>
      <c r="GIU95" s="662"/>
      <c r="GIV95" s="662"/>
      <c r="GIW95" s="662"/>
      <c r="GIX95" s="662"/>
      <c r="GIY95" s="662"/>
      <c r="GIZ95" s="662"/>
      <c r="GJA95" s="662"/>
      <c r="GJB95" s="662"/>
      <c r="GJC95" s="662"/>
      <c r="GJD95" s="662"/>
      <c r="GJE95" s="662"/>
      <c r="GJF95" s="662"/>
      <c r="GJG95" s="662"/>
      <c r="GJH95" s="662"/>
      <c r="GJI95" s="662"/>
      <c r="GJJ95" s="662"/>
      <c r="GJK95" s="662"/>
      <c r="GJL95" s="662"/>
      <c r="GJM95" s="662"/>
      <c r="GJN95" s="662"/>
      <c r="GJO95" s="662"/>
      <c r="GJP95" s="662"/>
      <c r="GJQ95" s="662"/>
      <c r="GJR95" s="662"/>
      <c r="GJS95" s="662"/>
      <c r="GJT95" s="662"/>
      <c r="GJU95" s="662"/>
      <c r="GJV95" s="662"/>
      <c r="GJW95" s="662"/>
      <c r="GJX95" s="662"/>
      <c r="GJY95" s="662"/>
      <c r="GJZ95" s="662"/>
      <c r="GKA95" s="662"/>
      <c r="GKB95" s="662"/>
      <c r="GKC95" s="662"/>
      <c r="GKD95" s="662"/>
      <c r="GKE95" s="662"/>
      <c r="GKF95" s="662"/>
      <c r="GKG95" s="662"/>
      <c r="GKH95" s="662"/>
      <c r="GKI95" s="662"/>
      <c r="GKJ95" s="662"/>
      <c r="GKK95" s="662"/>
      <c r="GKL95" s="662"/>
      <c r="GKM95" s="662"/>
      <c r="GKN95" s="662"/>
      <c r="GKO95" s="662"/>
      <c r="GKP95" s="662"/>
      <c r="GKQ95" s="662"/>
      <c r="GKR95" s="662"/>
      <c r="GKS95" s="662"/>
      <c r="GKT95" s="662"/>
      <c r="GKU95" s="662"/>
      <c r="GKV95" s="662"/>
      <c r="GKW95" s="662"/>
      <c r="GKX95" s="662"/>
      <c r="GKY95" s="662"/>
      <c r="GKZ95" s="662"/>
      <c r="GLA95" s="662"/>
      <c r="GLB95" s="662"/>
      <c r="GLC95" s="662"/>
      <c r="GLD95" s="662"/>
      <c r="GLE95" s="662"/>
      <c r="GLF95" s="662"/>
      <c r="GLG95" s="662"/>
      <c r="GLH95" s="662"/>
      <c r="GLI95" s="662"/>
      <c r="GLJ95" s="662"/>
      <c r="GLK95" s="662"/>
      <c r="GLL95" s="662"/>
      <c r="GLM95" s="662"/>
      <c r="GLN95" s="662"/>
      <c r="GLO95" s="662"/>
      <c r="GLP95" s="662"/>
      <c r="GLQ95" s="662"/>
      <c r="GLR95" s="662"/>
      <c r="GLS95" s="662"/>
      <c r="GLT95" s="662"/>
      <c r="GLU95" s="662"/>
      <c r="GLV95" s="662"/>
      <c r="GLW95" s="662"/>
      <c r="GLX95" s="662"/>
      <c r="GLY95" s="662"/>
      <c r="GLZ95" s="662"/>
      <c r="GMA95" s="662"/>
      <c r="GMB95" s="662"/>
      <c r="GMC95" s="662"/>
      <c r="GMD95" s="662"/>
      <c r="GME95" s="662"/>
      <c r="GMF95" s="662"/>
      <c r="GMG95" s="662"/>
      <c r="GMH95" s="662"/>
      <c r="GMI95" s="662"/>
      <c r="GMJ95" s="662"/>
      <c r="GMK95" s="662"/>
      <c r="GML95" s="662"/>
      <c r="GMM95" s="662"/>
      <c r="GMN95" s="662"/>
      <c r="GMO95" s="662"/>
      <c r="GMP95" s="662"/>
      <c r="GMQ95" s="662"/>
      <c r="GMR95" s="662"/>
      <c r="GMS95" s="662"/>
      <c r="GMT95" s="662"/>
      <c r="GMU95" s="662"/>
      <c r="GMV95" s="662"/>
      <c r="GMW95" s="662"/>
      <c r="GMX95" s="662"/>
      <c r="GMY95" s="662"/>
      <c r="GMZ95" s="662"/>
      <c r="GNA95" s="662"/>
      <c r="GNB95" s="662"/>
      <c r="GNC95" s="662"/>
      <c r="GND95" s="662"/>
      <c r="GNE95" s="662"/>
      <c r="GNF95" s="662"/>
      <c r="GNG95" s="662"/>
      <c r="GNH95" s="662"/>
      <c r="GNI95" s="662"/>
      <c r="GNJ95" s="662"/>
      <c r="GNK95" s="662"/>
      <c r="GNL95" s="662"/>
      <c r="GNM95" s="662"/>
      <c r="GNN95" s="662"/>
      <c r="GNO95" s="662"/>
      <c r="GNP95" s="662"/>
      <c r="GNQ95" s="662"/>
      <c r="GNR95" s="662"/>
      <c r="GNS95" s="662"/>
      <c r="GNT95" s="662"/>
      <c r="GNU95" s="662"/>
      <c r="GNV95" s="662"/>
      <c r="GNW95" s="662"/>
      <c r="GNX95" s="662"/>
      <c r="GNY95" s="662"/>
      <c r="GNZ95" s="662"/>
      <c r="GOA95" s="662"/>
      <c r="GOB95" s="662"/>
      <c r="GOC95" s="662"/>
      <c r="GOD95" s="662"/>
      <c r="GOE95" s="662"/>
      <c r="GOF95" s="662"/>
      <c r="GOG95" s="662"/>
      <c r="GOH95" s="662"/>
      <c r="GOI95" s="662"/>
      <c r="GOJ95" s="662"/>
      <c r="GOK95" s="662"/>
      <c r="GOL95" s="662"/>
      <c r="GOM95" s="662"/>
      <c r="GON95" s="662"/>
      <c r="GOO95" s="662"/>
      <c r="GOP95" s="662"/>
      <c r="GOQ95" s="662"/>
      <c r="GOR95" s="662"/>
      <c r="GOS95" s="662"/>
      <c r="GOT95" s="662"/>
      <c r="GOU95" s="662"/>
      <c r="GOV95" s="662"/>
      <c r="GOW95" s="662"/>
      <c r="GOX95" s="662"/>
      <c r="GOY95" s="662"/>
      <c r="GOZ95" s="662"/>
      <c r="GPA95" s="662"/>
      <c r="GPB95" s="662"/>
      <c r="GPC95" s="662"/>
      <c r="GPD95" s="662"/>
      <c r="GPE95" s="662"/>
      <c r="GPF95" s="662"/>
      <c r="GPG95" s="662"/>
      <c r="GPH95" s="662"/>
      <c r="GPI95" s="662"/>
      <c r="GPJ95" s="662"/>
      <c r="GPK95" s="662"/>
      <c r="GPL95" s="662"/>
      <c r="GPM95" s="662"/>
      <c r="GPN95" s="662"/>
      <c r="GPO95" s="662"/>
      <c r="GPP95" s="662"/>
      <c r="GPQ95" s="662"/>
      <c r="GPR95" s="662"/>
      <c r="GPS95" s="662"/>
      <c r="GPT95" s="662"/>
      <c r="GPU95" s="662"/>
      <c r="GPV95" s="662"/>
      <c r="GPW95" s="662"/>
      <c r="GPX95" s="662"/>
      <c r="GPY95" s="662"/>
      <c r="GPZ95" s="662"/>
      <c r="GQA95" s="662"/>
      <c r="GQB95" s="662"/>
      <c r="GQC95" s="662"/>
      <c r="GQD95" s="662"/>
      <c r="GQE95" s="662"/>
      <c r="GQF95" s="662"/>
      <c r="GQG95" s="662"/>
      <c r="GQH95" s="662"/>
      <c r="GQI95" s="662"/>
      <c r="GQJ95" s="662"/>
      <c r="GQK95" s="662"/>
      <c r="GQL95" s="662"/>
      <c r="GQM95" s="662"/>
      <c r="GQN95" s="662"/>
      <c r="GQO95" s="662"/>
      <c r="GQP95" s="662"/>
      <c r="GQQ95" s="662"/>
      <c r="GQR95" s="662"/>
      <c r="GQS95" s="662"/>
      <c r="GQT95" s="662"/>
      <c r="GQU95" s="662"/>
      <c r="GQV95" s="662"/>
      <c r="GQW95" s="662"/>
      <c r="GQX95" s="662"/>
      <c r="GQY95" s="662"/>
      <c r="GQZ95" s="662"/>
      <c r="GRA95" s="662"/>
      <c r="GRB95" s="662"/>
      <c r="GRC95" s="662"/>
      <c r="GRD95" s="662"/>
      <c r="GRE95" s="662"/>
      <c r="GRF95" s="662"/>
      <c r="GRG95" s="662"/>
      <c r="GRH95" s="662"/>
      <c r="GRI95" s="662"/>
      <c r="GRJ95" s="662"/>
      <c r="GRK95" s="662"/>
      <c r="GRL95" s="662"/>
      <c r="GRM95" s="662"/>
      <c r="GRN95" s="662"/>
      <c r="GRO95" s="662"/>
      <c r="GRP95" s="662"/>
      <c r="GRQ95" s="662"/>
      <c r="GRR95" s="662"/>
      <c r="GRS95" s="662"/>
      <c r="GRT95" s="662"/>
      <c r="GRU95" s="662"/>
      <c r="GRV95" s="662"/>
      <c r="GRW95" s="662"/>
      <c r="GRX95" s="662"/>
      <c r="GRY95" s="662"/>
      <c r="GRZ95" s="662"/>
      <c r="GSA95" s="662"/>
      <c r="GSB95" s="662"/>
      <c r="GSC95" s="662"/>
      <c r="GSD95" s="662"/>
      <c r="GSE95" s="662"/>
      <c r="GSF95" s="662"/>
      <c r="GSG95" s="662"/>
      <c r="GSH95" s="662"/>
      <c r="GSI95" s="662"/>
      <c r="GSJ95" s="662"/>
      <c r="GSK95" s="662"/>
      <c r="GSL95" s="662"/>
      <c r="GSM95" s="662"/>
      <c r="GSN95" s="662"/>
      <c r="GSO95" s="662"/>
      <c r="GSP95" s="662"/>
      <c r="GSQ95" s="662"/>
      <c r="GSR95" s="662"/>
      <c r="GSS95" s="662"/>
      <c r="GST95" s="662"/>
      <c r="GSU95" s="662"/>
      <c r="GSV95" s="662"/>
      <c r="GSW95" s="662"/>
      <c r="GSX95" s="662"/>
      <c r="GSY95" s="662"/>
      <c r="GSZ95" s="662"/>
      <c r="GTA95" s="662"/>
      <c r="GTB95" s="662"/>
      <c r="GTC95" s="662"/>
      <c r="GTD95" s="662"/>
      <c r="GTE95" s="662"/>
      <c r="GTF95" s="662"/>
      <c r="GTG95" s="662"/>
      <c r="GTH95" s="662"/>
      <c r="GTI95" s="662"/>
      <c r="GTJ95" s="662"/>
      <c r="GTK95" s="662"/>
      <c r="GTL95" s="662"/>
      <c r="GTM95" s="662"/>
      <c r="GTN95" s="662"/>
      <c r="GTO95" s="662"/>
      <c r="GTP95" s="662"/>
      <c r="GTQ95" s="662"/>
      <c r="GTR95" s="662"/>
      <c r="GTS95" s="662"/>
      <c r="GTT95" s="662"/>
      <c r="GTU95" s="662"/>
      <c r="GTV95" s="662"/>
      <c r="GTW95" s="662"/>
      <c r="GTX95" s="662"/>
      <c r="GTY95" s="662"/>
      <c r="GTZ95" s="662"/>
      <c r="GUA95" s="662"/>
      <c r="GUB95" s="662"/>
      <c r="GUC95" s="662"/>
      <c r="GUD95" s="662"/>
      <c r="GUE95" s="662"/>
      <c r="GUF95" s="662"/>
      <c r="GUG95" s="662"/>
      <c r="GUH95" s="662"/>
      <c r="GUI95" s="662"/>
      <c r="GUJ95" s="662"/>
      <c r="GUK95" s="662"/>
      <c r="GUL95" s="662"/>
      <c r="GUM95" s="662"/>
      <c r="GUN95" s="662"/>
      <c r="GUO95" s="662"/>
      <c r="GUP95" s="662"/>
      <c r="GUQ95" s="662"/>
      <c r="GUR95" s="662"/>
      <c r="GUS95" s="662"/>
      <c r="GUT95" s="662"/>
      <c r="GUU95" s="662"/>
      <c r="GUV95" s="662"/>
      <c r="GUW95" s="662"/>
      <c r="GUX95" s="662"/>
      <c r="GUY95" s="662"/>
      <c r="GUZ95" s="662"/>
      <c r="GVA95" s="662"/>
      <c r="GVB95" s="662"/>
      <c r="GVC95" s="662"/>
      <c r="GVD95" s="662"/>
      <c r="GVE95" s="662"/>
      <c r="GVF95" s="662"/>
      <c r="GVG95" s="662"/>
      <c r="GVH95" s="662"/>
      <c r="GVI95" s="662"/>
      <c r="GVJ95" s="662"/>
      <c r="GVK95" s="662"/>
      <c r="GVL95" s="662"/>
      <c r="GVM95" s="662"/>
      <c r="GVN95" s="662"/>
      <c r="GVO95" s="662"/>
      <c r="GVP95" s="662"/>
      <c r="GVQ95" s="662"/>
      <c r="GVR95" s="662"/>
      <c r="GVS95" s="662"/>
      <c r="GVT95" s="662"/>
      <c r="GVU95" s="662"/>
      <c r="GVV95" s="662"/>
      <c r="GVW95" s="662"/>
      <c r="GVX95" s="662"/>
      <c r="GVY95" s="662"/>
      <c r="GVZ95" s="662"/>
      <c r="GWA95" s="662"/>
      <c r="GWB95" s="662"/>
      <c r="GWC95" s="662"/>
      <c r="GWD95" s="662"/>
      <c r="GWE95" s="662"/>
      <c r="GWF95" s="662"/>
      <c r="GWG95" s="662"/>
      <c r="GWH95" s="662"/>
      <c r="GWI95" s="662"/>
      <c r="GWJ95" s="662"/>
      <c r="GWK95" s="662"/>
      <c r="GWL95" s="662"/>
      <c r="GWM95" s="662"/>
      <c r="GWN95" s="662"/>
      <c r="GWO95" s="662"/>
      <c r="GWP95" s="662"/>
      <c r="GWQ95" s="662"/>
      <c r="GWR95" s="662"/>
      <c r="GWS95" s="662"/>
      <c r="GWT95" s="662"/>
      <c r="GWU95" s="662"/>
      <c r="GWV95" s="662"/>
      <c r="GWW95" s="662"/>
      <c r="GWX95" s="662"/>
      <c r="GWY95" s="662"/>
      <c r="GWZ95" s="662"/>
      <c r="GXA95" s="662"/>
      <c r="GXB95" s="662"/>
      <c r="GXC95" s="662"/>
      <c r="GXD95" s="662"/>
      <c r="GXE95" s="662"/>
      <c r="GXF95" s="662"/>
      <c r="GXG95" s="662"/>
      <c r="GXH95" s="662"/>
      <c r="GXI95" s="662"/>
      <c r="GXJ95" s="662"/>
      <c r="GXK95" s="662"/>
      <c r="GXL95" s="662"/>
      <c r="GXM95" s="662"/>
      <c r="GXN95" s="662"/>
      <c r="GXO95" s="662"/>
      <c r="GXP95" s="662"/>
      <c r="GXQ95" s="662"/>
      <c r="GXR95" s="662"/>
      <c r="GXS95" s="662"/>
      <c r="GXT95" s="662"/>
      <c r="GXU95" s="662"/>
      <c r="GXV95" s="662"/>
      <c r="GXW95" s="662"/>
      <c r="GXX95" s="662"/>
      <c r="GXY95" s="662"/>
      <c r="GXZ95" s="662"/>
      <c r="GYA95" s="662"/>
      <c r="GYB95" s="662"/>
      <c r="GYC95" s="662"/>
      <c r="GYD95" s="662"/>
      <c r="GYE95" s="662"/>
      <c r="GYF95" s="662"/>
      <c r="GYG95" s="662"/>
      <c r="GYH95" s="662"/>
      <c r="GYI95" s="662"/>
      <c r="GYJ95" s="662"/>
      <c r="GYK95" s="662"/>
      <c r="GYL95" s="662"/>
      <c r="GYM95" s="662"/>
      <c r="GYN95" s="662"/>
      <c r="GYO95" s="662"/>
      <c r="GYP95" s="662"/>
      <c r="GYQ95" s="662"/>
      <c r="GYR95" s="662"/>
      <c r="GYS95" s="662"/>
      <c r="GYT95" s="662"/>
      <c r="GYU95" s="662"/>
      <c r="GYV95" s="662"/>
      <c r="GYW95" s="662"/>
      <c r="GYX95" s="662"/>
      <c r="GYY95" s="662"/>
      <c r="GYZ95" s="662"/>
      <c r="GZA95" s="662"/>
      <c r="GZB95" s="662"/>
      <c r="GZC95" s="662"/>
      <c r="GZD95" s="662"/>
      <c r="GZE95" s="662"/>
      <c r="GZF95" s="662"/>
      <c r="GZG95" s="662"/>
      <c r="GZH95" s="662"/>
      <c r="GZI95" s="662"/>
      <c r="GZJ95" s="662"/>
      <c r="GZK95" s="662"/>
      <c r="GZL95" s="662"/>
      <c r="GZM95" s="662"/>
      <c r="GZN95" s="662"/>
      <c r="GZO95" s="662"/>
      <c r="GZP95" s="662"/>
      <c r="GZQ95" s="662"/>
      <c r="GZR95" s="662"/>
      <c r="GZS95" s="662"/>
      <c r="GZT95" s="662"/>
      <c r="GZU95" s="662"/>
      <c r="GZV95" s="662"/>
      <c r="GZW95" s="662"/>
      <c r="GZX95" s="662"/>
      <c r="GZY95" s="662"/>
      <c r="GZZ95" s="662"/>
      <c r="HAA95" s="662"/>
      <c r="HAB95" s="662"/>
      <c r="HAC95" s="662"/>
      <c r="HAD95" s="662"/>
      <c r="HAE95" s="662"/>
      <c r="HAF95" s="662"/>
      <c r="HAG95" s="662"/>
      <c r="HAH95" s="662"/>
      <c r="HAI95" s="662"/>
      <c r="HAJ95" s="662"/>
      <c r="HAK95" s="662"/>
      <c r="HAL95" s="662"/>
      <c r="HAM95" s="662"/>
      <c r="HAN95" s="662"/>
      <c r="HAO95" s="662"/>
      <c r="HAP95" s="662"/>
      <c r="HAQ95" s="662"/>
      <c r="HAR95" s="662"/>
      <c r="HAS95" s="662"/>
      <c r="HAT95" s="662"/>
      <c r="HAU95" s="662"/>
      <c r="HAV95" s="662"/>
      <c r="HAW95" s="662"/>
      <c r="HAX95" s="662"/>
      <c r="HAY95" s="662"/>
      <c r="HAZ95" s="662"/>
      <c r="HBA95" s="662"/>
      <c r="HBB95" s="662"/>
      <c r="HBC95" s="662"/>
      <c r="HBD95" s="662"/>
      <c r="HBE95" s="662"/>
      <c r="HBF95" s="662"/>
      <c r="HBG95" s="662"/>
      <c r="HBH95" s="662"/>
      <c r="HBI95" s="662"/>
      <c r="HBJ95" s="662"/>
      <c r="HBK95" s="662"/>
      <c r="HBL95" s="662"/>
      <c r="HBM95" s="662"/>
      <c r="HBN95" s="662"/>
      <c r="HBO95" s="662"/>
      <c r="HBP95" s="662"/>
      <c r="HBQ95" s="662"/>
      <c r="HBR95" s="662"/>
      <c r="HBS95" s="662"/>
      <c r="HBT95" s="662"/>
      <c r="HBU95" s="662"/>
      <c r="HBV95" s="662"/>
      <c r="HBW95" s="662"/>
      <c r="HBX95" s="662"/>
      <c r="HBY95" s="662"/>
      <c r="HBZ95" s="662"/>
      <c r="HCA95" s="662"/>
      <c r="HCB95" s="662"/>
      <c r="HCC95" s="662"/>
      <c r="HCD95" s="662"/>
      <c r="HCE95" s="662"/>
      <c r="HCF95" s="662"/>
      <c r="HCG95" s="662"/>
      <c r="HCH95" s="662"/>
      <c r="HCI95" s="662"/>
      <c r="HCJ95" s="662"/>
      <c r="HCK95" s="662"/>
      <c r="HCL95" s="662"/>
      <c r="HCM95" s="662"/>
      <c r="HCN95" s="662"/>
      <c r="HCO95" s="662"/>
      <c r="HCP95" s="662"/>
      <c r="HCQ95" s="662"/>
      <c r="HCR95" s="662"/>
      <c r="HCS95" s="662"/>
      <c r="HCT95" s="662"/>
      <c r="HCU95" s="662"/>
      <c r="HCV95" s="662"/>
      <c r="HCW95" s="662"/>
      <c r="HCX95" s="662"/>
      <c r="HCY95" s="662"/>
      <c r="HCZ95" s="662"/>
      <c r="HDA95" s="662"/>
      <c r="HDB95" s="662"/>
      <c r="HDC95" s="662"/>
      <c r="HDD95" s="662"/>
      <c r="HDE95" s="662"/>
      <c r="HDF95" s="662"/>
      <c r="HDG95" s="662"/>
      <c r="HDH95" s="662"/>
      <c r="HDI95" s="662"/>
      <c r="HDJ95" s="662"/>
      <c r="HDK95" s="662"/>
      <c r="HDL95" s="662"/>
      <c r="HDM95" s="662"/>
      <c r="HDN95" s="662"/>
      <c r="HDO95" s="662"/>
      <c r="HDP95" s="662"/>
      <c r="HDQ95" s="662"/>
      <c r="HDR95" s="662"/>
      <c r="HDS95" s="662"/>
      <c r="HDT95" s="662"/>
      <c r="HDU95" s="662"/>
      <c r="HDV95" s="662"/>
      <c r="HDW95" s="662"/>
      <c r="HDX95" s="662"/>
      <c r="HDY95" s="662"/>
      <c r="HDZ95" s="662"/>
      <c r="HEA95" s="662"/>
      <c r="HEB95" s="662"/>
      <c r="HEC95" s="662"/>
      <c r="HED95" s="662"/>
      <c r="HEE95" s="662"/>
      <c r="HEF95" s="662"/>
      <c r="HEG95" s="662"/>
      <c r="HEH95" s="662"/>
      <c r="HEI95" s="662"/>
      <c r="HEJ95" s="662"/>
      <c r="HEK95" s="662"/>
      <c r="HEL95" s="662"/>
      <c r="HEM95" s="662"/>
      <c r="HEN95" s="662"/>
      <c r="HEO95" s="662"/>
      <c r="HEP95" s="662"/>
      <c r="HEQ95" s="662"/>
      <c r="HER95" s="662"/>
      <c r="HES95" s="662"/>
      <c r="HET95" s="662"/>
      <c r="HEU95" s="662"/>
      <c r="HEV95" s="662"/>
      <c r="HEW95" s="662"/>
      <c r="HEX95" s="662"/>
      <c r="HEY95" s="662"/>
      <c r="HEZ95" s="662"/>
      <c r="HFA95" s="662"/>
      <c r="HFB95" s="662"/>
      <c r="HFC95" s="662"/>
      <c r="HFD95" s="662"/>
      <c r="HFE95" s="662"/>
      <c r="HFF95" s="662"/>
      <c r="HFG95" s="662"/>
      <c r="HFH95" s="662"/>
      <c r="HFI95" s="662"/>
      <c r="HFJ95" s="662"/>
      <c r="HFK95" s="662"/>
      <c r="HFL95" s="662"/>
      <c r="HFM95" s="662"/>
      <c r="HFN95" s="662"/>
      <c r="HFO95" s="662"/>
      <c r="HFP95" s="662"/>
      <c r="HFQ95" s="662"/>
      <c r="HFR95" s="662"/>
      <c r="HFS95" s="662"/>
      <c r="HFT95" s="662"/>
      <c r="HFU95" s="662"/>
      <c r="HFV95" s="662"/>
      <c r="HFW95" s="662"/>
      <c r="HFX95" s="662"/>
      <c r="HFY95" s="662"/>
      <c r="HFZ95" s="662"/>
      <c r="HGA95" s="662"/>
      <c r="HGB95" s="662"/>
      <c r="HGC95" s="662"/>
      <c r="HGD95" s="662"/>
      <c r="HGE95" s="662"/>
      <c r="HGF95" s="662"/>
      <c r="HGG95" s="662"/>
      <c r="HGH95" s="662"/>
      <c r="HGI95" s="662"/>
      <c r="HGJ95" s="662"/>
      <c r="HGK95" s="662"/>
      <c r="HGL95" s="662"/>
      <c r="HGM95" s="662"/>
      <c r="HGN95" s="662"/>
      <c r="HGO95" s="662"/>
      <c r="HGP95" s="662"/>
      <c r="HGQ95" s="662"/>
      <c r="HGR95" s="662"/>
      <c r="HGS95" s="662"/>
      <c r="HGT95" s="662"/>
      <c r="HGU95" s="662"/>
      <c r="HGV95" s="662"/>
      <c r="HGW95" s="662"/>
      <c r="HGX95" s="662"/>
      <c r="HGY95" s="662"/>
      <c r="HGZ95" s="662"/>
      <c r="HHA95" s="662"/>
      <c r="HHB95" s="662"/>
      <c r="HHC95" s="662"/>
      <c r="HHD95" s="662"/>
      <c r="HHE95" s="662"/>
      <c r="HHF95" s="662"/>
      <c r="HHG95" s="662"/>
      <c r="HHH95" s="662"/>
      <c r="HHI95" s="662"/>
      <c r="HHJ95" s="662"/>
      <c r="HHK95" s="662"/>
      <c r="HHL95" s="662"/>
      <c r="HHM95" s="662"/>
      <c r="HHN95" s="662"/>
      <c r="HHO95" s="662"/>
      <c r="HHP95" s="662"/>
      <c r="HHQ95" s="662"/>
      <c r="HHR95" s="662"/>
      <c r="HHS95" s="662"/>
      <c r="HHT95" s="662"/>
      <c r="HHU95" s="662"/>
      <c r="HHV95" s="662"/>
      <c r="HHW95" s="662"/>
      <c r="HHX95" s="662"/>
      <c r="HHY95" s="662"/>
      <c r="HHZ95" s="662"/>
      <c r="HIA95" s="662"/>
      <c r="HIB95" s="662"/>
      <c r="HIC95" s="662"/>
      <c r="HID95" s="662"/>
      <c r="HIE95" s="662"/>
      <c r="HIF95" s="662"/>
      <c r="HIG95" s="662"/>
      <c r="HIH95" s="662"/>
      <c r="HII95" s="662"/>
      <c r="HIJ95" s="662"/>
      <c r="HIK95" s="662"/>
      <c r="HIL95" s="662"/>
      <c r="HIM95" s="662"/>
      <c r="HIN95" s="662"/>
      <c r="HIO95" s="662"/>
      <c r="HIP95" s="662"/>
      <c r="HIQ95" s="662"/>
      <c r="HIR95" s="662"/>
      <c r="HIS95" s="662"/>
      <c r="HIT95" s="662"/>
      <c r="HIU95" s="662"/>
      <c r="HIV95" s="662"/>
      <c r="HIW95" s="662"/>
      <c r="HIX95" s="662"/>
      <c r="HIY95" s="662"/>
      <c r="HIZ95" s="662"/>
      <c r="HJA95" s="662"/>
      <c r="HJB95" s="662"/>
      <c r="HJC95" s="662"/>
      <c r="HJD95" s="662"/>
      <c r="HJE95" s="662"/>
      <c r="HJF95" s="662"/>
      <c r="HJG95" s="662"/>
      <c r="HJH95" s="662"/>
      <c r="HJI95" s="662"/>
      <c r="HJJ95" s="662"/>
      <c r="HJK95" s="662"/>
      <c r="HJL95" s="662"/>
      <c r="HJM95" s="662"/>
      <c r="HJN95" s="662"/>
      <c r="HJO95" s="662"/>
      <c r="HJP95" s="662"/>
      <c r="HJQ95" s="662"/>
      <c r="HJR95" s="662"/>
      <c r="HJS95" s="662"/>
      <c r="HJT95" s="662"/>
      <c r="HJU95" s="662"/>
      <c r="HJV95" s="662"/>
      <c r="HJW95" s="662"/>
      <c r="HJX95" s="662"/>
      <c r="HJY95" s="662"/>
      <c r="HJZ95" s="662"/>
      <c r="HKA95" s="662"/>
      <c r="HKB95" s="662"/>
      <c r="HKC95" s="662"/>
      <c r="HKD95" s="662"/>
      <c r="HKE95" s="662"/>
      <c r="HKF95" s="662"/>
      <c r="HKG95" s="662"/>
      <c r="HKH95" s="662"/>
      <c r="HKI95" s="662"/>
      <c r="HKJ95" s="662"/>
      <c r="HKK95" s="662"/>
      <c r="HKL95" s="662"/>
      <c r="HKM95" s="662"/>
      <c r="HKN95" s="662"/>
      <c r="HKO95" s="662"/>
      <c r="HKP95" s="662"/>
      <c r="HKQ95" s="662"/>
      <c r="HKR95" s="662"/>
      <c r="HKS95" s="662"/>
      <c r="HKT95" s="662"/>
      <c r="HKU95" s="662"/>
      <c r="HKV95" s="662"/>
      <c r="HKW95" s="662"/>
      <c r="HKX95" s="662"/>
      <c r="HKY95" s="662"/>
      <c r="HKZ95" s="662"/>
      <c r="HLA95" s="662"/>
      <c r="HLB95" s="662"/>
      <c r="HLC95" s="662"/>
      <c r="HLD95" s="662"/>
      <c r="HLE95" s="662"/>
      <c r="HLF95" s="662"/>
      <c r="HLG95" s="662"/>
      <c r="HLH95" s="662"/>
      <c r="HLI95" s="662"/>
      <c r="HLJ95" s="662"/>
      <c r="HLK95" s="662"/>
      <c r="HLL95" s="662"/>
      <c r="HLM95" s="662"/>
      <c r="HLN95" s="662"/>
      <c r="HLO95" s="662"/>
      <c r="HLP95" s="662"/>
      <c r="HLQ95" s="662"/>
      <c r="HLR95" s="662"/>
      <c r="HLS95" s="662"/>
      <c r="HLT95" s="662"/>
      <c r="HLU95" s="662"/>
      <c r="HLV95" s="662"/>
      <c r="HLW95" s="662"/>
      <c r="HLX95" s="662"/>
      <c r="HLY95" s="662"/>
      <c r="HLZ95" s="662"/>
      <c r="HMA95" s="662"/>
      <c r="HMB95" s="662"/>
      <c r="HMC95" s="662"/>
      <c r="HMD95" s="662"/>
      <c r="HME95" s="662"/>
      <c r="HMF95" s="662"/>
      <c r="HMG95" s="662"/>
      <c r="HMH95" s="662"/>
      <c r="HMI95" s="662"/>
      <c r="HMJ95" s="662"/>
      <c r="HMK95" s="662"/>
      <c r="HML95" s="662"/>
      <c r="HMM95" s="662"/>
      <c r="HMN95" s="662"/>
      <c r="HMO95" s="662"/>
      <c r="HMP95" s="662"/>
      <c r="HMQ95" s="662"/>
      <c r="HMR95" s="662"/>
      <c r="HMS95" s="662"/>
      <c r="HMT95" s="662"/>
      <c r="HMU95" s="662"/>
      <c r="HMV95" s="662"/>
      <c r="HMW95" s="662"/>
      <c r="HMX95" s="662"/>
      <c r="HMY95" s="662"/>
      <c r="HMZ95" s="662"/>
      <c r="HNA95" s="662"/>
      <c r="HNB95" s="662"/>
      <c r="HNC95" s="662"/>
      <c r="HND95" s="662"/>
      <c r="HNE95" s="662"/>
      <c r="HNF95" s="662"/>
      <c r="HNG95" s="662"/>
      <c r="HNH95" s="662"/>
      <c r="HNI95" s="662"/>
      <c r="HNJ95" s="662"/>
      <c r="HNK95" s="662"/>
      <c r="HNL95" s="662"/>
      <c r="HNM95" s="662"/>
      <c r="HNN95" s="662"/>
      <c r="HNO95" s="662"/>
      <c r="HNP95" s="662"/>
      <c r="HNQ95" s="662"/>
      <c r="HNR95" s="662"/>
      <c r="HNS95" s="662"/>
      <c r="HNT95" s="662"/>
      <c r="HNU95" s="662"/>
      <c r="HNV95" s="662"/>
      <c r="HNW95" s="662"/>
      <c r="HNX95" s="662"/>
      <c r="HNY95" s="662"/>
      <c r="HNZ95" s="662"/>
      <c r="HOA95" s="662"/>
      <c r="HOB95" s="662"/>
      <c r="HOC95" s="662"/>
      <c r="HOD95" s="662"/>
      <c r="HOE95" s="662"/>
      <c r="HOF95" s="662"/>
      <c r="HOG95" s="662"/>
      <c r="HOH95" s="662"/>
      <c r="HOI95" s="662"/>
      <c r="HOJ95" s="662"/>
      <c r="HOK95" s="662"/>
      <c r="HOL95" s="662"/>
      <c r="HOM95" s="662"/>
      <c r="HON95" s="662"/>
      <c r="HOO95" s="662"/>
      <c r="HOP95" s="662"/>
      <c r="HOQ95" s="662"/>
      <c r="HOR95" s="662"/>
      <c r="HOS95" s="662"/>
      <c r="HOT95" s="662"/>
      <c r="HOU95" s="662"/>
      <c r="HOV95" s="662"/>
      <c r="HOW95" s="662"/>
      <c r="HOX95" s="662"/>
      <c r="HOY95" s="662"/>
      <c r="HOZ95" s="662"/>
      <c r="HPA95" s="662"/>
      <c r="HPB95" s="662"/>
      <c r="HPC95" s="662"/>
      <c r="HPD95" s="662"/>
      <c r="HPE95" s="662"/>
      <c r="HPF95" s="662"/>
      <c r="HPG95" s="662"/>
      <c r="HPH95" s="662"/>
      <c r="HPI95" s="662"/>
      <c r="HPJ95" s="662"/>
      <c r="HPK95" s="662"/>
      <c r="HPL95" s="662"/>
      <c r="HPM95" s="662"/>
      <c r="HPN95" s="662"/>
      <c r="HPO95" s="662"/>
      <c r="HPP95" s="662"/>
      <c r="HPQ95" s="662"/>
      <c r="HPR95" s="662"/>
      <c r="HPS95" s="662"/>
      <c r="HPT95" s="662"/>
      <c r="HPU95" s="662"/>
      <c r="HPV95" s="662"/>
      <c r="HPW95" s="662"/>
      <c r="HPX95" s="662"/>
      <c r="HPY95" s="662"/>
      <c r="HPZ95" s="662"/>
      <c r="HQA95" s="662"/>
      <c r="HQB95" s="662"/>
      <c r="HQC95" s="662"/>
      <c r="HQD95" s="662"/>
      <c r="HQE95" s="662"/>
      <c r="HQF95" s="662"/>
      <c r="HQG95" s="662"/>
      <c r="HQH95" s="662"/>
      <c r="HQI95" s="662"/>
      <c r="HQJ95" s="662"/>
      <c r="HQK95" s="662"/>
      <c r="HQL95" s="662"/>
      <c r="HQM95" s="662"/>
      <c r="HQN95" s="662"/>
      <c r="HQO95" s="662"/>
      <c r="HQP95" s="662"/>
      <c r="HQQ95" s="662"/>
      <c r="HQR95" s="662"/>
      <c r="HQS95" s="662"/>
      <c r="HQT95" s="662"/>
      <c r="HQU95" s="662"/>
      <c r="HQV95" s="662"/>
      <c r="HQW95" s="662"/>
      <c r="HQX95" s="662"/>
      <c r="HQY95" s="662"/>
      <c r="HQZ95" s="662"/>
      <c r="HRA95" s="662"/>
      <c r="HRB95" s="662"/>
      <c r="HRC95" s="662"/>
      <c r="HRD95" s="662"/>
      <c r="HRE95" s="662"/>
      <c r="HRF95" s="662"/>
      <c r="HRG95" s="662"/>
      <c r="HRH95" s="662"/>
      <c r="HRI95" s="662"/>
      <c r="HRJ95" s="662"/>
      <c r="HRK95" s="662"/>
      <c r="HRL95" s="662"/>
      <c r="HRM95" s="662"/>
      <c r="HRN95" s="662"/>
      <c r="HRO95" s="662"/>
      <c r="HRP95" s="662"/>
      <c r="HRQ95" s="662"/>
      <c r="HRR95" s="662"/>
      <c r="HRS95" s="662"/>
      <c r="HRT95" s="662"/>
      <c r="HRU95" s="662"/>
      <c r="HRV95" s="662"/>
      <c r="HRW95" s="662"/>
      <c r="HRX95" s="662"/>
      <c r="HRY95" s="662"/>
      <c r="HRZ95" s="662"/>
      <c r="HSA95" s="662"/>
      <c r="HSB95" s="662"/>
      <c r="HSC95" s="662"/>
      <c r="HSD95" s="662"/>
      <c r="HSE95" s="662"/>
      <c r="HSF95" s="662"/>
      <c r="HSG95" s="662"/>
      <c r="HSH95" s="662"/>
      <c r="HSI95" s="662"/>
      <c r="HSJ95" s="662"/>
      <c r="HSK95" s="662"/>
      <c r="HSL95" s="662"/>
      <c r="HSM95" s="662"/>
      <c r="HSN95" s="662"/>
      <c r="HSO95" s="662"/>
      <c r="HSP95" s="662"/>
      <c r="HSQ95" s="662"/>
      <c r="HSR95" s="662"/>
      <c r="HSS95" s="662"/>
      <c r="HST95" s="662"/>
      <c r="HSU95" s="662"/>
      <c r="HSV95" s="662"/>
      <c r="HSW95" s="662"/>
      <c r="HSX95" s="662"/>
      <c r="HSY95" s="662"/>
      <c r="HSZ95" s="662"/>
      <c r="HTA95" s="662"/>
      <c r="HTB95" s="662"/>
      <c r="HTC95" s="662"/>
      <c r="HTD95" s="662"/>
      <c r="HTE95" s="662"/>
      <c r="HTF95" s="662"/>
      <c r="HTG95" s="662"/>
      <c r="HTH95" s="662"/>
      <c r="HTI95" s="662"/>
      <c r="HTJ95" s="662"/>
      <c r="HTK95" s="662"/>
      <c r="HTL95" s="662"/>
      <c r="HTM95" s="662"/>
      <c r="HTN95" s="662"/>
      <c r="HTO95" s="662"/>
      <c r="HTP95" s="662"/>
      <c r="HTQ95" s="662"/>
      <c r="HTR95" s="662"/>
      <c r="HTS95" s="662"/>
      <c r="HTT95" s="662"/>
      <c r="HTU95" s="662"/>
      <c r="HTV95" s="662"/>
      <c r="HTW95" s="662"/>
      <c r="HTX95" s="662"/>
      <c r="HTY95" s="662"/>
      <c r="HTZ95" s="662"/>
      <c r="HUA95" s="662"/>
      <c r="HUB95" s="662"/>
      <c r="HUC95" s="662"/>
      <c r="HUD95" s="662"/>
      <c r="HUE95" s="662"/>
      <c r="HUF95" s="662"/>
      <c r="HUG95" s="662"/>
      <c r="HUH95" s="662"/>
      <c r="HUI95" s="662"/>
      <c r="HUJ95" s="662"/>
      <c r="HUK95" s="662"/>
      <c r="HUL95" s="662"/>
      <c r="HUM95" s="662"/>
      <c r="HUN95" s="662"/>
      <c r="HUO95" s="662"/>
      <c r="HUP95" s="662"/>
      <c r="HUQ95" s="662"/>
      <c r="HUR95" s="662"/>
      <c r="HUS95" s="662"/>
      <c r="HUT95" s="662"/>
      <c r="HUU95" s="662"/>
      <c r="HUV95" s="662"/>
      <c r="HUW95" s="662"/>
      <c r="HUX95" s="662"/>
      <c r="HUY95" s="662"/>
      <c r="HUZ95" s="662"/>
      <c r="HVA95" s="662"/>
      <c r="HVB95" s="662"/>
      <c r="HVC95" s="662"/>
      <c r="HVD95" s="662"/>
      <c r="HVE95" s="662"/>
      <c r="HVF95" s="662"/>
      <c r="HVG95" s="662"/>
      <c r="HVH95" s="662"/>
      <c r="HVI95" s="662"/>
      <c r="HVJ95" s="662"/>
      <c r="HVK95" s="662"/>
      <c r="HVL95" s="662"/>
      <c r="HVM95" s="662"/>
      <c r="HVN95" s="662"/>
      <c r="HVO95" s="662"/>
      <c r="HVP95" s="662"/>
      <c r="HVQ95" s="662"/>
      <c r="HVR95" s="662"/>
      <c r="HVS95" s="662"/>
      <c r="HVT95" s="662"/>
      <c r="HVU95" s="662"/>
      <c r="HVV95" s="662"/>
      <c r="HVW95" s="662"/>
      <c r="HVX95" s="662"/>
      <c r="HVY95" s="662"/>
      <c r="HVZ95" s="662"/>
      <c r="HWA95" s="662"/>
      <c r="HWB95" s="662"/>
      <c r="HWC95" s="662"/>
      <c r="HWD95" s="662"/>
      <c r="HWE95" s="662"/>
      <c r="HWF95" s="662"/>
      <c r="HWG95" s="662"/>
      <c r="HWH95" s="662"/>
      <c r="HWI95" s="662"/>
      <c r="HWJ95" s="662"/>
      <c r="HWK95" s="662"/>
      <c r="HWL95" s="662"/>
      <c r="HWM95" s="662"/>
      <c r="HWN95" s="662"/>
      <c r="HWO95" s="662"/>
      <c r="HWP95" s="662"/>
      <c r="HWQ95" s="662"/>
      <c r="HWR95" s="662"/>
      <c r="HWS95" s="662"/>
      <c r="HWT95" s="662"/>
      <c r="HWU95" s="662"/>
      <c r="HWV95" s="662"/>
      <c r="HWW95" s="662"/>
      <c r="HWX95" s="662"/>
      <c r="HWY95" s="662"/>
      <c r="HWZ95" s="662"/>
      <c r="HXA95" s="662"/>
      <c r="HXB95" s="662"/>
      <c r="HXC95" s="662"/>
      <c r="HXD95" s="662"/>
      <c r="HXE95" s="662"/>
      <c r="HXF95" s="662"/>
      <c r="HXG95" s="662"/>
      <c r="HXH95" s="662"/>
      <c r="HXI95" s="662"/>
      <c r="HXJ95" s="662"/>
      <c r="HXK95" s="662"/>
      <c r="HXL95" s="662"/>
      <c r="HXM95" s="662"/>
      <c r="HXN95" s="662"/>
      <c r="HXO95" s="662"/>
      <c r="HXP95" s="662"/>
      <c r="HXQ95" s="662"/>
      <c r="HXR95" s="662"/>
      <c r="HXS95" s="662"/>
      <c r="HXT95" s="662"/>
      <c r="HXU95" s="662"/>
      <c r="HXV95" s="662"/>
      <c r="HXW95" s="662"/>
      <c r="HXX95" s="662"/>
      <c r="HXY95" s="662"/>
      <c r="HXZ95" s="662"/>
      <c r="HYA95" s="662"/>
      <c r="HYB95" s="662"/>
      <c r="HYC95" s="662"/>
      <c r="HYD95" s="662"/>
      <c r="HYE95" s="662"/>
      <c r="HYF95" s="662"/>
      <c r="HYG95" s="662"/>
      <c r="HYH95" s="662"/>
      <c r="HYI95" s="662"/>
      <c r="HYJ95" s="662"/>
      <c r="HYK95" s="662"/>
      <c r="HYL95" s="662"/>
      <c r="HYM95" s="662"/>
      <c r="HYN95" s="662"/>
      <c r="HYO95" s="662"/>
      <c r="HYP95" s="662"/>
      <c r="HYQ95" s="662"/>
      <c r="HYR95" s="662"/>
      <c r="HYS95" s="662"/>
      <c r="HYT95" s="662"/>
      <c r="HYU95" s="662"/>
      <c r="HYV95" s="662"/>
      <c r="HYW95" s="662"/>
      <c r="HYX95" s="662"/>
      <c r="HYY95" s="662"/>
      <c r="HYZ95" s="662"/>
      <c r="HZA95" s="662"/>
      <c r="HZB95" s="662"/>
      <c r="HZC95" s="662"/>
      <c r="HZD95" s="662"/>
      <c r="HZE95" s="662"/>
      <c r="HZF95" s="662"/>
      <c r="HZG95" s="662"/>
      <c r="HZH95" s="662"/>
      <c r="HZI95" s="662"/>
      <c r="HZJ95" s="662"/>
      <c r="HZK95" s="662"/>
      <c r="HZL95" s="662"/>
      <c r="HZM95" s="662"/>
      <c r="HZN95" s="662"/>
      <c r="HZO95" s="662"/>
      <c r="HZP95" s="662"/>
      <c r="HZQ95" s="662"/>
      <c r="HZR95" s="662"/>
      <c r="HZS95" s="662"/>
      <c r="HZT95" s="662"/>
      <c r="HZU95" s="662"/>
      <c r="HZV95" s="662"/>
      <c r="HZW95" s="662"/>
      <c r="HZX95" s="662"/>
      <c r="HZY95" s="662"/>
      <c r="HZZ95" s="662"/>
      <c r="IAA95" s="662"/>
      <c r="IAB95" s="662"/>
      <c r="IAC95" s="662"/>
      <c r="IAD95" s="662"/>
      <c r="IAE95" s="662"/>
      <c r="IAF95" s="662"/>
      <c r="IAG95" s="662"/>
      <c r="IAH95" s="662"/>
      <c r="IAI95" s="662"/>
      <c r="IAJ95" s="662"/>
      <c r="IAK95" s="662"/>
      <c r="IAL95" s="662"/>
      <c r="IAM95" s="662"/>
      <c r="IAN95" s="662"/>
      <c r="IAO95" s="662"/>
      <c r="IAP95" s="662"/>
      <c r="IAQ95" s="662"/>
      <c r="IAR95" s="662"/>
      <c r="IAS95" s="662"/>
      <c r="IAT95" s="662"/>
      <c r="IAU95" s="662"/>
      <c r="IAV95" s="662"/>
      <c r="IAW95" s="662"/>
      <c r="IAX95" s="662"/>
      <c r="IAY95" s="662"/>
      <c r="IAZ95" s="662"/>
      <c r="IBA95" s="662"/>
      <c r="IBB95" s="662"/>
      <c r="IBC95" s="662"/>
      <c r="IBD95" s="662"/>
      <c r="IBE95" s="662"/>
      <c r="IBF95" s="662"/>
      <c r="IBG95" s="662"/>
      <c r="IBH95" s="662"/>
      <c r="IBI95" s="662"/>
      <c r="IBJ95" s="662"/>
      <c r="IBK95" s="662"/>
      <c r="IBL95" s="662"/>
      <c r="IBM95" s="662"/>
      <c r="IBN95" s="662"/>
      <c r="IBO95" s="662"/>
      <c r="IBP95" s="662"/>
      <c r="IBQ95" s="662"/>
      <c r="IBR95" s="662"/>
      <c r="IBS95" s="662"/>
      <c r="IBT95" s="662"/>
      <c r="IBU95" s="662"/>
      <c r="IBV95" s="662"/>
      <c r="IBW95" s="662"/>
      <c r="IBX95" s="662"/>
      <c r="IBY95" s="662"/>
      <c r="IBZ95" s="662"/>
      <c r="ICA95" s="662"/>
      <c r="ICB95" s="662"/>
      <c r="ICC95" s="662"/>
      <c r="ICD95" s="662"/>
      <c r="ICE95" s="662"/>
      <c r="ICF95" s="662"/>
      <c r="ICG95" s="662"/>
      <c r="ICH95" s="662"/>
      <c r="ICI95" s="662"/>
      <c r="ICJ95" s="662"/>
      <c r="ICK95" s="662"/>
      <c r="ICL95" s="662"/>
      <c r="ICM95" s="662"/>
      <c r="ICN95" s="662"/>
      <c r="ICO95" s="662"/>
      <c r="ICP95" s="662"/>
      <c r="ICQ95" s="662"/>
      <c r="ICR95" s="662"/>
      <c r="ICS95" s="662"/>
      <c r="ICT95" s="662"/>
      <c r="ICU95" s="662"/>
      <c r="ICV95" s="662"/>
      <c r="ICW95" s="662"/>
      <c r="ICX95" s="662"/>
      <c r="ICY95" s="662"/>
      <c r="ICZ95" s="662"/>
      <c r="IDA95" s="662"/>
      <c r="IDB95" s="662"/>
      <c r="IDC95" s="662"/>
      <c r="IDD95" s="662"/>
      <c r="IDE95" s="662"/>
      <c r="IDF95" s="662"/>
      <c r="IDG95" s="662"/>
      <c r="IDH95" s="662"/>
      <c r="IDI95" s="662"/>
      <c r="IDJ95" s="662"/>
      <c r="IDK95" s="662"/>
      <c r="IDL95" s="662"/>
      <c r="IDM95" s="662"/>
      <c r="IDN95" s="662"/>
      <c r="IDO95" s="662"/>
      <c r="IDP95" s="662"/>
      <c r="IDQ95" s="662"/>
      <c r="IDR95" s="662"/>
      <c r="IDS95" s="662"/>
      <c r="IDT95" s="662"/>
      <c r="IDU95" s="662"/>
      <c r="IDV95" s="662"/>
      <c r="IDW95" s="662"/>
      <c r="IDX95" s="662"/>
      <c r="IDY95" s="662"/>
      <c r="IDZ95" s="662"/>
      <c r="IEA95" s="662"/>
      <c r="IEB95" s="662"/>
      <c r="IEC95" s="662"/>
      <c r="IED95" s="662"/>
      <c r="IEE95" s="662"/>
      <c r="IEF95" s="662"/>
      <c r="IEG95" s="662"/>
      <c r="IEH95" s="662"/>
      <c r="IEI95" s="662"/>
      <c r="IEJ95" s="662"/>
      <c r="IEK95" s="662"/>
      <c r="IEL95" s="662"/>
      <c r="IEM95" s="662"/>
      <c r="IEN95" s="662"/>
      <c r="IEO95" s="662"/>
      <c r="IEP95" s="662"/>
      <c r="IEQ95" s="662"/>
      <c r="IER95" s="662"/>
      <c r="IES95" s="662"/>
      <c r="IET95" s="662"/>
      <c r="IEU95" s="662"/>
      <c r="IEV95" s="662"/>
      <c r="IEW95" s="662"/>
      <c r="IEX95" s="662"/>
      <c r="IEY95" s="662"/>
      <c r="IEZ95" s="662"/>
      <c r="IFA95" s="662"/>
      <c r="IFB95" s="662"/>
      <c r="IFC95" s="662"/>
      <c r="IFD95" s="662"/>
      <c r="IFE95" s="662"/>
      <c r="IFF95" s="662"/>
      <c r="IFG95" s="662"/>
      <c r="IFH95" s="662"/>
      <c r="IFI95" s="662"/>
      <c r="IFJ95" s="662"/>
      <c r="IFK95" s="662"/>
      <c r="IFL95" s="662"/>
      <c r="IFM95" s="662"/>
      <c r="IFN95" s="662"/>
      <c r="IFO95" s="662"/>
      <c r="IFP95" s="662"/>
      <c r="IFQ95" s="662"/>
      <c r="IFR95" s="662"/>
      <c r="IFS95" s="662"/>
      <c r="IFT95" s="662"/>
      <c r="IFU95" s="662"/>
      <c r="IFV95" s="662"/>
      <c r="IFW95" s="662"/>
      <c r="IFX95" s="662"/>
      <c r="IFY95" s="662"/>
      <c r="IFZ95" s="662"/>
      <c r="IGA95" s="662"/>
      <c r="IGB95" s="662"/>
      <c r="IGC95" s="662"/>
      <c r="IGD95" s="662"/>
      <c r="IGE95" s="662"/>
      <c r="IGF95" s="662"/>
      <c r="IGG95" s="662"/>
      <c r="IGH95" s="662"/>
      <c r="IGI95" s="662"/>
      <c r="IGJ95" s="662"/>
      <c r="IGK95" s="662"/>
      <c r="IGL95" s="662"/>
      <c r="IGM95" s="662"/>
      <c r="IGN95" s="662"/>
      <c r="IGO95" s="662"/>
      <c r="IGP95" s="662"/>
      <c r="IGQ95" s="662"/>
      <c r="IGR95" s="662"/>
      <c r="IGS95" s="662"/>
      <c r="IGT95" s="662"/>
      <c r="IGU95" s="662"/>
      <c r="IGV95" s="662"/>
      <c r="IGW95" s="662"/>
      <c r="IGX95" s="662"/>
      <c r="IGY95" s="662"/>
      <c r="IGZ95" s="662"/>
      <c r="IHA95" s="662"/>
      <c r="IHB95" s="662"/>
      <c r="IHC95" s="662"/>
      <c r="IHD95" s="662"/>
      <c r="IHE95" s="662"/>
      <c r="IHF95" s="662"/>
      <c r="IHG95" s="662"/>
      <c r="IHH95" s="662"/>
      <c r="IHI95" s="662"/>
      <c r="IHJ95" s="662"/>
      <c r="IHK95" s="662"/>
      <c r="IHL95" s="662"/>
      <c r="IHM95" s="662"/>
      <c r="IHN95" s="662"/>
      <c r="IHO95" s="662"/>
      <c r="IHP95" s="662"/>
      <c r="IHQ95" s="662"/>
      <c r="IHR95" s="662"/>
      <c r="IHS95" s="662"/>
      <c r="IHT95" s="662"/>
      <c r="IHU95" s="662"/>
      <c r="IHV95" s="662"/>
      <c r="IHW95" s="662"/>
      <c r="IHX95" s="662"/>
      <c r="IHY95" s="662"/>
      <c r="IHZ95" s="662"/>
      <c r="IIA95" s="662"/>
      <c r="IIB95" s="662"/>
      <c r="IIC95" s="662"/>
      <c r="IID95" s="662"/>
      <c r="IIE95" s="662"/>
      <c r="IIF95" s="662"/>
      <c r="IIG95" s="662"/>
      <c r="IIH95" s="662"/>
      <c r="III95" s="662"/>
      <c r="IIJ95" s="662"/>
      <c r="IIK95" s="662"/>
      <c r="IIL95" s="662"/>
      <c r="IIM95" s="662"/>
      <c r="IIN95" s="662"/>
      <c r="IIO95" s="662"/>
      <c r="IIP95" s="662"/>
      <c r="IIQ95" s="662"/>
      <c r="IIR95" s="662"/>
      <c r="IIS95" s="662"/>
      <c r="IIT95" s="662"/>
      <c r="IIU95" s="662"/>
      <c r="IIV95" s="662"/>
      <c r="IIW95" s="662"/>
      <c r="IIX95" s="662"/>
      <c r="IIY95" s="662"/>
      <c r="IIZ95" s="662"/>
      <c r="IJA95" s="662"/>
      <c r="IJB95" s="662"/>
      <c r="IJC95" s="662"/>
      <c r="IJD95" s="662"/>
      <c r="IJE95" s="662"/>
      <c r="IJF95" s="662"/>
      <c r="IJG95" s="662"/>
      <c r="IJH95" s="662"/>
      <c r="IJI95" s="662"/>
      <c r="IJJ95" s="662"/>
      <c r="IJK95" s="662"/>
      <c r="IJL95" s="662"/>
      <c r="IJM95" s="662"/>
      <c r="IJN95" s="662"/>
      <c r="IJO95" s="662"/>
      <c r="IJP95" s="662"/>
      <c r="IJQ95" s="662"/>
      <c r="IJR95" s="662"/>
      <c r="IJS95" s="662"/>
      <c r="IJT95" s="662"/>
      <c r="IJU95" s="662"/>
      <c r="IJV95" s="662"/>
      <c r="IJW95" s="662"/>
      <c r="IJX95" s="662"/>
      <c r="IJY95" s="662"/>
      <c r="IJZ95" s="662"/>
      <c r="IKA95" s="662"/>
      <c r="IKB95" s="662"/>
      <c r="IKC95" s="662"/>
      <c r="IKD95" s="662"/>
      <c r="IKE95" s="662"/>
      <c r="IKF95" s="662"/>
      <c r="IKG95" s="662"/>
      <c r="IKH95" s="662"/>
      <c r="IKI95" s="662"/>
      <c r="IKJ95" s="662"/>
      <c r="IKK95" s="662"/>
      <c r="IKL95" s="662"/>
      <c r="IKM95" s="662"/>
      <c r="IKN95" s="662"/>
      <c r="IKO95" s="662"/>
      <c r="IKP95" s="662"/>
      <c r="IKQ95" s="662"/>
      <c r="IKR95" s="662"/>
      <c r="IKS95" s="662"/>
      <c r="IKT95" s="662"/>
      <c r="IKU95" s="662"/>
      <c r="IKV95" s="662"/>
      <c r="IKW95" s="662"/>
      <c r="IKX95" s="662"/>
      <c r="IKY95" s="662"/>
      <c r="IKZ95" s="662"/>
      <c r="ILA95" s="662"/>
      <c r="ILB95" s="662"/>
      <c r="ILC95" s="662"/>
      <c r="ILD95" s="662"/>
      <c r="ILE95" s="662"/>
      <c r="ILF95" s="662"/>
      <c r="ILG95" s="662"/>
      <c r="ILH95" s="662"/>
      <c r="ILI95" s="662"/>
      <c r="ILJ95" s="662"/>
      <c r="ILK95" s="662"/>
      <c r="ILL95" s="662"/>
      <c r="ILM95" s="662"/>
      <c r="ILN95" s="662"/>
      <c r="ILO95" s="662"/>
      <c r="ILP95" s="662"/>
      <c r="ILQ95" s="662"/>
      <c r="ILR95" s="662"/>
      <c r="ILS95" s="662"/>
      <c r="ILT95" s="662"/>
      <c r="ILU95" s="662"/>
      <c r="ILV95" s="662"/>
      <c r="ILW95" s="662"/>
      <c r="ILX95" s="662"/>
      <c r="ILY95" s="662"/>
      <c r="ILZ95" s="662"/>
      <c r="IMA95" s="662"/>
      <c r="IMB95" s="662"/>
      <c r="IMC95" s="662"/>
      <c r="IMD95" s="662"/>
      <c r="IME95" s="662"/>
      <c r="IMF95" s="662"/>
      <c r="IMG95" s="662"/>
      <c r="IMH95" s="662"/>
      <c r="IMI95" s="662"/>
      <c r="IMJ95" s="662"/>
      <c r="IMK95" s="662"/>
      <c r="IML95" s="662"/>
      <c r="IMM95" s="662"/>
      <c r="IMN95" s="662"/>
      <c r="IMO95" s="662"/>
      <c r="IMP95" s="662"/>
      <c r="IMQ95" s="662"/>
      <c r="IMR95" s="662"/>
      <c r="IMS95" s="662"/>
      <c r="IMT95" s="662"/>
      <c r="IMU95" s="662"/>
      <c r="IMV95" s="662"/>
      <c r="IMW95" s="662"/>
      <c r="IMX95" s="662"/>
      <c r="IMY95" s="662"/>
      <c r="IMZ95" s="662"/>
      <c r="INA95" s="662"/>
      <c r="INB95" s="662"/>
      <c r="INC95" s="662"/>
      <c r="IND95" s="662"/>
      <c r="INE95" s="662"/>
      <c r="INF95" s="662"/>
      <c r="ING95" s="662"/>
      <c r="INH95" s="662"/>
      <c r="INI95" s="662"/>
      <c r="INJ95" s="662"/>
      <c r="INK95" s="662"/>
      <c r="INL95" s="662"/>
      <c r="INM95" s="662"/>
      <c r="INN95" s="662"/>
      <c r="INO95" s="662"/>
      <c r="INP95" s="662"/>
      <c r="INQ95" s="662"/>
      <c r="INR95" s="662"/>
      <c r="INS95" s="662"/>
      <c r="INT95" s="662"/>
      <c r="INU95" s="662"/>
      <c r="INV95" s="662"/>
      <c r="INW95" s="662"/>
      <c r="INX95" s="662"/>
      <c r="INY95" s="662"/>
      <c r="INZ95" s="662"/>
      <c r="IOA95" s="662"/>
      <c r="IOB95" s="662"/>
      <c r="IOC95" s="662"/>
      <c r="IOD95" s="662"/>
      <c r="IOE95" s="662"/>
      <c r="IOF95" s="662"/>
      <c r="IOG95" s="662"/>
      <c r="IOH95" s="662"/>
      <c r="IOI95" s="662"/>
      <c r="IOJ95" s="662"/>
      <c r="IOK95" s="662"/>
      <c r="IOL95" s="662"/>
      <c r="IOM95" s="662"/>
      <c r="ION95" s="662"/>
      <c r="IOO95" s="662"/>
      <c r="IOP95" s="662"/>
      <c r="IOQ95" s="662"/>
      <c r="IOR95" s="662"/>
      <c r="IOS95" s="662"/>
      <c r="IOT95" s="662"/>
      <c r="IOU95" s="662"/>
      <c r="IOV95" s="662"/>
      <c r="IOW95" s="662"/>
      <c r="IOX95" s="662"/>
      <c r="IOY95" s="662"/>
      <c r="IOZ95" s="662"/>
      <c r="IPA95" s="662"/>
      <c r="IPB95" s="662"/>
      <c r="IPC95" s="662"/>
      <c r="IPD95" s="662"/>
      <c r="IPE95" s="662"/>
      <c r="IPF95" s="662"/>
      <c r="IPG95" s="662"/>
      <c r="IPH95" s="662"/>
      <c r="IPI95" s="662"/>
      <c r="IPJ95" s="662"/>
      <c r="IPK95" s="662"/>
      <c r="IPL95" s="662"/>
      <c r="IPM95" s="662"/>
      <c r="IPN95" s="662"/>
      <c r="IPO95" s="662"/>
      <c r="IPP95" s="662"/>
      <c r="IPQ95" s="662"/>
      <c r="IPR95" s="662"/>
      <c r="IPS95" s="662"/>
      <c r="IPT95" s="662"/>
      <c r="IPU95" s="662"/>
      <c r="IPV95" s="662"/>
      <c r="IPW95" s="662"/>
      <c r="IPX95" s="662"/>
      <c r="IPY95" s="662"/>
      <c r="IPZ95" s="662"/>
      <c r="IQA95" s="662"/>
      <c r="IQB95" s="662"/>
      <c r="IQC95" s="662"/>
      <c r="IQD95" s="662"/>
      <c r="IQE95" s="662"/>
      <c r="IQF95" s="662"/>
      <c r="IQG95" s="662"/>
      <c r="IQH95" s="662"/>
      <c r="IQI95" s="662"/>
      <c r="IQJ95" s="662"/>
      <c r="IQK95" s="662"/>
      <c r="IQL95" s="662"/>
      <c r="IQM95" s="662"/>
      <c r="IQN95" s="662"/>
      <c r="IQO95" s="662"/>
      <c r="IQP95" s="662"/>
      <c r="IQQ95" s="662"/>
      <c r="IQR95" s="662"/>
      <c r="IQS95" s="662"/>
      <c r="IQT95" s="662"/>
      <c r="IQU95" s="662"/>
      <c r="IQV95" s="662"/>
      <c r="IQW95" s="662"/>
      <c r="IQX95" s="662"/>
      <c r="IQY95" s="662"/>
      <c r="IQZ95" s="662"/>
      <c r="IRA95" s="662"/>
      <c r="IRB95" s="662"/>
      <c r="IRC95" s="662"/>
      <c r="IRD95" s="662"/>
      <c r="IRE95" s="662"/>
      <c r="IRF95" s="662"/>
      <c r="IRG95" s="662"/>
      <c r="IRH95" s="662"/>
      <c r="IRI95" s="662"/>
      <c r="IRJ95" s="662"/>
      <c r="IRK95" s="662"/>
      <c r="IRL95" s="662"/>
      <c r="IRM95" s="662"/>
      <c r="IRN95" s="662"/>
      <c r="IRO95" s="662"/>
      <c r="IRP95" s="662"/>
      <c r="IRQ95" s="662"/>
      <c r="IRR95" s="662"/>
      <c r="IRS95" s="662"/>
      <c r="IRT95" s="662"/>
      <c r="IRU95" s="662"/>
      <c r="IRV95" s="662"/>
      <c r="IRW95" s="662"/>
      <c r="IRX95" s="662"/>
      <c r="IRY95" s="662"/>
      <c r="IRZ95" s="662"/>
      <c r="ISA95" s="662"/>
      <c r="ISB95" s="662"/>
      <c r="ISC95" s="662"/>
      <c r="ISD95" s="662"/>
      <c r="ISE95" s="662"/>
      <c r="ISF95" s="662"/>
      <c r="ISG95" s="662"/>
      <c r="ISH95" s="662"/>
      <c r="ISI95" s="662"/>
      <c r="ISJ95" s="662"/>
      <c r="ISK95" s="662"/>
      <c r="ISL95" s="662"/>
      <c r="ISM95" s="662"/>
      <c r="ISN95" s="662"/>
      <c r="ISO95" s="662"/>
      <c r="ISP95" s="662"/>
      <c r="ISQ95" s="662"/>
      <c r="ISR95" s="662"/>
      <c r="ISS95" s="662"/>
      <c r="IST95" s="662"/>
      <c r="ISU95" s="662"/>
      <c r="ISV95" s="662"/>
      <c r="ISW95" s="662"/>
      <c r="ISX95" s="662"/>
      <c r="ISY95" s="662"/>
      <c r="ISZ95" s="662"/>
      <c r="ITA95" s="662"/>
      <c r="ITB95" s="662"/>
      <c r="ITC95" s="662"/>
      <c r="ITD95" s="662"/>
      <c r="ITE95" s="662"/>
      <c r="ITF95" s="662"/>
      <c r="ITG95" s="662"/>
      <c r="ITH95" s="662"/>
      <c r="ITI95" s="662"/>
      <c r="ITJ95" s="662"/>
      <c r="ITK95" s="662"/>
      <c r="ITL95" s="662"/>
      <c r="ITM95" s="662"/>
      <c r="ITN95" s="662"/>
      <c r="ITO95" s="662"/>
      <c r="ITP95" s="662"/>
      <c r="ITQ95" s="662"/>
      <c r="ITR95" s="662"/>
      <c r="ITS95" s="662"/>
      <c r="ITT95" s="662"/>
      <c r="ITU95" s="662"/>
      <c r="ITV95" s="662"/>
      <c r="ITW95" s="662"/>
      <c r="ITX95" s="662"/>
      <c r="ITY95" s="662"/>
      <c r="ITZ95" s="662"/>
      <c r="IUA95" s="662"/>
      <c r="IUB95" s="662"/>
      <c r="IUC95" s="662"/>
      <c r="IUD95" s="662"/>
      <c r="IUE95" s="662"/>
      <c r="IUF95" s="662"/>
      <c r="IUG95" s="662"/>
      <c r="IUH95" s="662"/>
      <c r="IUI95" s="662"/>
      <c r="IUJ95" s="662"/>
      <c r="IUK95" s="662"/>
      <c r="IUL95" s="662"/>
      <c r="IUM95" s="662"/>
      <c r="IUN95" s="662"/>
      <c r="IUO95" s="662"/>
      <c r="IUP95" s="662"/>
      <c r="IUQ95" s="662"/>
      <c r="IUR95" s="662"/>
      <c r="IUS95" s="662"/>
      <c r="IUT95" s="662"/>
      <c r="IUU95" s="662"/>
      <c r="IUV95" s="662"/>
      <c r="IUW95" s="662"/>
      <c r="IUX95" s="662"/>
      <c r="IUY95" s="662"/>
      <c r="IUZ95" s="662"/>
      <c r="IVA95" s="662"/>
      <c r="IVB95" s="662"/>
      <c r="IVC95" s="662"/>
      <c r="IVD95" s="662"/>
      <c r="IVE95" s="662"/>
      <c r="IVF95" s="662"/>
      <c r="IVG95" s="662"/>
      <c r="IVH95" s="662"/>
      <c r="IVI95" s="662"/>
      <c r="IVJ95" s="662"/>
      <c r="IVK95" s="662"/>
      <c r="IVL95" s="662"/>
      <c r="IVM95" s="662"/>
      <c r="IVN95" s="662"/>
      <c r="IVO95" s="662"/>
      <c r="IVP95" s="662"/>
      <c r="IVQ95" s="662"/>
      <c r="IVR95" s="662"/>
      <c r="IVS95" s="662"/>
      <c r="IVT95" s="662"/>
      <c r="IVU95" s="662"/>
      <c r="IVV95" s="662"/>
      <c r="IVW95" s="662"/>
      <c r="IVX95" s="662"/>
      <c r="IVY95" s="662"/>
      <c r="IVZ95" s="662"/>
      <c r="IWA95" s="662"/>
      <c r="IWB95" s="662"/>
      <c r="IWC95" s="662"/>
      <c r="IWD95" s="662"/>
      <c r="IWE95" s="662"/>
      <c r="IWF95" s="662"/>
      <c r="IWG95" s="662"/>
      <c r="IWH95" s="662"/>
      <c r="IWI95" s="662"/>
      <c r="IWJ95" s="662"/>
      <c r="IWK95" s="662"/>
      <c r="IWL95" s="662"/>
      <c r="IWM95" s="662"/>
      <c r="IWN95" s="662"/>
      <c r="IWO95" s="662"/>
      <c r="IWP95" s="662"/>
      <c r="IWQ95" s="662"/>
      <c r="IWR95" s="662"/>
      <c r="IWS95" s="662"/>
      <c r="IWT95" s="662"/>
      <c r="IWU95" s="662"/>
      <c r="IWV95" s="662"/>
      <c r="IWW95" s="662"/>
      <c r="IWX95" s="662"/>
      <c r="IWY95" s="662"/>
      <c r="IWZ95" s="662"/>
      <c r="IXA95" s="662"/>
      <c r="IXB95" s="662"/>
      <c r="IXC95" s="662"/>
      <c r="IXD95" s="662"/>
      <c r="IXE95" s="662"/>
      <c r="IXF95" s="662"/>
      <c r="IXG95" s="662"/>
      <c r="IXH95" s="662"/>
      <c r="IXI95" s="662"/>
      <c r="IXJ95" s="662"/>
      <c r="IXK95" s="662"/>
      <c r="IXL95" s="662"/>
      <c r="IXM95" s="662"/>
      <c r="IXN95" s="662"/>
      <c r="IXO95" s="662"/>
      <c r="IXP95" s="662"/>
      <c r="IXQ95" s="662"/>
      <c r="IXR95" s="662"/>
      <c r="IXS95" s="662"/>
      <c r="IXT95" s="662"/>
      <c r="IXU95" s="662"/>
      <c r="IXV95" s="662"/>
      <c r="IXW95" s="662"/>
      <c r="IXX95" s="662"/>
      <c r="IXY95" s="662"/>
      <c r="IXZ95" s="662"/>
      <c r="IYA95" s="662"/>
      <c r="IYB95" s="662"/>
      <c r="IYC95" s="662"/>
      <c r="IYD95" s="662"/>
      <c r="IYE95" s="662"/>
      <c r="IYF95" s="662"/>
      <c r="IYG95" s="662"/>
      <c r="IYH95" s="662"/>
      <c r="IYI95" s="662"/>
      <c r="IYJ95" s="662"/>
      <c r="IYK95" s="662"/>
      <c r="IYL95" s="662"/>
      <c r="IYM95" s="662"/>
      <c r="IYN95" s="662"/>
      <c r="IYO95" s="662"/>
      <c r="IYP95" s="662"/>
      <c r="IYQ95" s="662"/>
      <c r="IYR95" s="662"/>
      <c r="IYS95" s="662"/>
      <c r="IYT95" s="662"/>
      <c r="IYU95" s="662"/>
      <c r="IYV95" s="662"/>
      <c r="IYW95" s="662"/>
      <c r="IYX95" s="662"/>
      <c r="IYY95" s="662"/>
      <c r="IYZ95" s="662"/>
      <c r="IZA95" s="662"/>
      <c r="IZB95" s="662"/>
      <c r="IZC95" s="662"/>
      <c r="IZD95" s="662"/>
      <c r="IZE95" s="662"/>
      <c r="IZF95" s="662"/>
      <c r="IZG95" s="662"/>
      <c r="IZH95" s="662"/>
      <c r="IZI95" s="662"/>
      <c r="IZJ95" s="662"/>
      <c r="IZK95" s="662"/>
      <c r="IZL95" s="662"/>
      <c r="IZM95" s="662"/>
      <c r="IZN95" s="662"/>
      <c r="IZO95" s="662"/>
      <c r="IZP95" s="662"/>
      <c r="IZQ95" s="662"/>
      <c r="IZR95" s="662"/>
      <c r="IZS95" s="662"/>
      <c r="IZT95" s="662"/>
      <c r="IZU95" s="662"/>
      <c r="IZV95" s="662"/>
      <c r="IZW95" s="662"/>
      <c r="IZX95" s="662"/>
      <c r="IZY95" s="662"/>
      <c r="IZZ95" s="662"/>
      <c r="JAA95" s="662"/>
      <c r="JAB95" s="662"/>
      <c r="JAC95" s="662"/>
      <c r="JAD95" s="662"/>
      <c r="JAE95" s="662"/>
      <c r="JAF95" s="662"/>
      <c r="JAG95" s="662"/>
      <c r="JAH95" s="662"/>
      <c r="JAI95" s="662"/>
      <c r="JAJ95" s="662"/>
      <c r="JAK95" s="662"/>
      <c r="JAL95" s="662"/>
      <c r="JAM95" s="662"/>
      <c r="JAN95" s="662"/>
      <c r="JAO95" s="662"/>
      <c r="JAP95" s="662"/>
      <c r="JAQ95" s="662"/>
      <c r="JAR95" s="662"/>
      <c r="JAS95" s="662"/>
      <c r="JAT95" s="662"/>
      <c r="JAU95" s="662"/>
      <c r="JAV95" s="662"/>
      <c r="JAW95" s="662"/>
      <c r="JAX95" s="662"/>
      <c r="JAY95" s="662"/>
      <c r="JAZ95" s="662"/>
      <c r="JBA95" s="662"/>
      <c r="JBB95" s="662"/>
      <c r="JBC95" s="662"/>
      <c r="JBD95" s="662"/>
      <c r="JBE95" s="662"/>
      <c r="JBF95" s="662"/>
      <c r="JBG95" s="662"/>
      <c r="JBH95" s="662"/>
      <c r="JBI95" s="662"/>
      <c r="JBJ95" s="662"/>
      <c r="JBK95" s="662"/>
      <c r="JBL95" s="662"/>
      <c r="JBM95" s="662"/>
      <c r="JBN95" s="662"/>
      <c r="JBO95" s="662"/>
      <c r="JBP95" s="662"/>
      <c r="JBQ95" s="662"/>
      <c r="JBR95" s="662"/>
      <c r="JBS95" s="662"/>
      <c r="JBT95" s="662"/>
      <c r="JBU95" s="662"/>
      <c r="JBV95" s="662"/>
      <c r="JBW95" s="662"/>
      <c r="JBX95" s="662"/>
      <c r="JBY95" s="662"/>
      <c r="JBZ95" s="662"/>
      <c r="JCA95" s="662"/>
      <c r="JCB95" s="662"/>
      <c r="JCC95" s="662"/>
      <c r="JCD95" s="662"/>
      <c r="JCE95" s="662"/>
      <c r="JCF95" s="662"/>
      <c r="JCG95" s="662"/>
      <c r="JCH95" s="662"/>
      <c r="JCI95" s="662"/>
      <c r="JCJ95" s="662"/>
      <c r="JCK95" s="662"/>
      <c r="JCL95" s="662"/>
      <c r="JCM95" s="662"/>
      <c r="JCN95" s="662"/>
      <c r="JCO95" s="662"/>
      <c r="JCP95" s="662"/>
      <c r="JCQ95" s="662"/>
      <c r="JCR95" s="662"/>
      <c r="JCS95" s="662"/>
      <c r="JCT95" s="662"/>
      <c r="JCU95" s="662"/>
      <c r="JCV95" s="662"/>
      <c r="JCW95" s="662"/>
      <c r="JCX95" s="662"/>
      <c r="JCY95" s="662"/>
      <c r="JCZ95" s="662"/>
      <c r="JDA95" s="662"/>
      <c r="JDB95" s="662"/>
      <c r="JDC95" s="662"/>
      <c r="JDD95" s="662"/>
      <c r="JDE95" s="662"/>
      <c r="JDF95" s="662"/>
      <c r="JDG95" s="662"/>
      <c r="JDH95" s="662"/>
      <c r="JDI95" s="662"/>
      <c r="JDJ95" s="662"/>
      <c r="JDK95" s="662"/>
      <c r="JDL95" s="662"/>
      <c r="JDM95" s="662"/>
      <c r="JDN95" s="662"/>
      <c r="JDO95" s="662"/>
      <c r="JDP95" s="662"/>
      <c r="JDQ95" s="662"/>
      <c r="JDR95" s="662"/>
      <c r="JDS95" s="662"/>
      <c r="JDT95" s="662"/>
      <c r="JDU95" s="662"/>
      <c r="JDV95" s="662"/>
      <c r="JDW95" s="662"/>
      <c r="JDX95" s="662"/>
      <c r="JDY95" s="662"/>
      <c r="JDZ95" s="662"/>
      <c r="JEA95" s="662"/>
      <c r="JEB95" s="662"/>
      <c r="JEC95" s="662"/>
      <c r="JED95" s="662"/>
      <c r="JEE95" s="662"/>
      <c r="JEF95" s="662"/>
      <c r="JEG95" s="662"/>
      <c r="JEH95" s="662"/>
      <c r="JEI95" s="662"/>
      <c r="JEJ95" s="662"/>
      <c r="JEK95" s="662"/>
      <c r="JEL95" s="662"/>
      <c r="JEM95" s="662"/>
      <c r="JEN95" s="662"/>
      <c r="JEO95" s="662"/>
      <c r="JEP95" s="662"/>
      <c r="JEQ95" s="662"/>
      <c r="JER95" s="662"/>
      <c r="JES95" s="662"/>
      <c r="JET95" s="662"/>
      <c r="JEU95" s="662"/>
      <c r="JEV95" s="662"/>
      <c r="JEW95" s="662"/>
      <c r="JEX95" s="662"/>
      <c r="JEY95" s="662"/>
      <c r="JEZ95" s="662"/>
      <c r="JFA95" s="662"/>
      <c r="JFB95" s="662"/>
      <c r="JFC95" s="662"/>
      <c r="JFD95" s="662"/>
      <c r="JFE95" s="662"/>
      <c r="JFF95" s="662"/>
      <c r="JFG95" s="662"/>
      <c r="JFH95" s="662"/>
      <c r="JFI95" s="662"/>
      <c r="JFJ95" s="662"/>
      <c r="JFK95" s="662"/>
      <c r="JFL95" s="662"/>
      <c r="JFM95" s="662"/>
      <c r="JFN95" s="662"/>
      <c r="JFO95" s="662"/>
      <c r="JFP95" s="662"/>
      <c r="JFQ95" s="662"/>
      <c r="JFR95" s="662"/>
      <c r="JFS95" s="662"/>
      <c r="JFT95" s="662"/>
      <c r="JFU95" s="662"/>
      <c r="JFV95" s="662"/>
      <c r="JFW95" s="662"/>
      <c r="JFX95" s="662"/>
      <c r="JFY95" s="662"/>
      <c r="JFZ95" s="662"/>
      <c r="JGA95" s="662"/>
      <c r="JGB95" s="662"/>
      <c r="JGC95" s="662"/>
      <c r="JGD95" s="662"/>
      <c r="JGE95" s="662"/>
      <c r="JGF95" s="662"/>
      <c r="JGG95" s="662"/>
      <c r="JGH95" s="662"/>
      <c r="JGI95" s="662"/>
      <c r="JGJ95" s="662"/>
      <c r="JGK95" s="662"/>
      <c r="JGL95" s="662"/>
      <c r="JGM95" s="662"/>
      <c r="JGN95" s="662"/>
      <c r="JGO95" s="662"/>
      <c r="JGP95" s="662"/>
      <c r="JGQ95" s="662"/>
      <c r="JGR95" s="662"/>
      <c r="JGS95" s="662"/>
      <c r="JGT95" s="662"/>
      <c r="JGU95" s="662"/>
      <c r="JGV95" s="662"/>
      <c r="JGW95" s="662"/>
      <c r="JGX95" s="662"/>
      <c r="JGY95" s="662"/>
      <c r="JGZ95" s="662"/>
      <c r="JHA95" s="662"/>
      <c r="JHB95" s="662"/>
      <c r="JHC95" s="662"/>
      <c r="JHD95" s="662"/>
      <c r="JHE95" s="662"/>
      <c r="JHF95" s="662"/>
      <c r="JHG95" s="662"/>
      <c r="JHH95" s="662"/>
      <c r="JHI95" s="662"/>
      <c r="JHJ95" s="662"/>
      <c r="JHK95" s="662"/>
      <c r="JHL95" s="662"/>
      <c r="JHM95" s="662"/>
      <c r="JHN95" s="662"/>
      <c r="JHO95" s="662"/>
      <c r="JHP95" s="662"/>
      <c r="JHQ95" s="662"/>
      <c r="JHR95" s="662"/>
      <c r="JHS95" s="662"/>
      <c r="JHT95" s="662"/>
      <c r="JHU95" s="662"/>
      <c r="JHV95" s="662"/>
      <c r="JHW95" s="662"/>
      <c r="JHX95" s="662"/>
      <c r="JHY95" s="662"/>
      <c r="JHZ95" s="662"/>
      <c r="JIA95" s="662"/>
      <c r="JIB95" s="662"/>
      <c r="JIC95" s="662"/>
      <c r="JID95" s="662"/>
      <c r="JIE95" s="662"/>
      <c r="JIF95" s="662"/>
      <c r="JIG95" s="662"/>
      <c r="JIH95" s="662"/>
      <c r="JII95" s="662"/>
      <c r="JIJ95" s="662"/>
      <c r="JIK95" s="662"/>
      <c r="JIL95" s="662"/>
      <c r="JIM95" s="662"/>
      <c r="JIN95" s="662"/>
      <c r="JIO95" s="662"/>
      <c r="JIP95" s="662"/>
      <c r="JIQ95" s="662"/>
      <c r="JIR95" s="662"/>
      <c r="JIS95" s="662"/>
      <c r="JIT95" s="662"/>
      <c r="JIU95" s="662"/>
      <c r="JIV95" s="662"/>
      <c r="JIW95" s="662"/>
      <c r="JIX95" s="662"/>
      <c r="JIY95" s="662"/>
      <c r="JIZ95" s="662"/>
      <c r="JJA95" s="662"/>
      <c r="JJB95" s="662"/>
      <c r="JJC95" s="662"/>
      <c r="JJD95" s="662"/>
      <c r="JJE95" s="662"/>
      <c r="JJF95" s="662"/>
      <c r="JJG95" s="662"/>
      <c r="JJH95" s="662"/>
      <c r="JJI95" s="662"/>
      <c r="JJJ95" s="662"/>
      <c r="JJK95" s="662"/>
      <c r="JJL95" s="662"/>
      <c r="JJM95" s="662"/>
      <c r="JJN95" s="662"/>
      <c r="JJO95" s="662"/>
      <c r="JJP95" s="662"/>
      <c r="JJQ95" s="662"/>
      <c r="JJR95" s="662"/>
      <c r="JJS95" s="662"/>
      <c r="JJT95" s="662"/>
      <c r="JJU95" s="662"/>
      <c r="JJV95" s="662"/>
      <c r="JJW95" s="662"/>
      <c r="JJX95" s="662"/>
      <c r="JJY95" s="662"/>
      <c r="JJZ95" s="662"/>
      <c r="JKA95" s="662"/>
      <c r="JKB95" s="662"/>
      <c r="JKC95" s="662"/>
      <c r="JKD95" s="662"/>
      <c r="JKE95" s="662"/>
      <c r="JKF95" s="662"/>
      <c r="JKG95" s="662"/>
      <c r="JKH95" s="662"/>
      <c r="JKI95" s="662"/>
      <c r="JKJ95" s="662"/>
      <c r="JKK95" s="662"/>
      <c r="JKL95" s="662"/>
      <c r="JKM95" s="662"/>
      <c r="JKN95" s="662"/>
      <c r="JKO95" s="662"/>
      <c r="JKP95" s="662"/>
      <c r="JKQ95" s="662"/>
      <c r="JKR95" s="662"/>
      <c r="JKS95" s="662"/>
      <c r="JKT95" s="662"/>
      <c r="JKU95" s="662"/>
      <c r="JKV95" s="662"/>
      <c r="JKW95" s="662"/>
      <c r="JKX95" s="662"/>
      <c r="JKY95" s="662"/>
      <c r="JKZ95" s="662"/>
      <c r="JLA95" s="662"/>
      <c r="JLB95" s="662"/>
      <c r="JLC95" s="662"/>
      <c r="JLD95" s="662"/>
      <c r="JLE95" s="662"/>
      <c r="JLF95" s="662"/>
      <c r="JLG95" s="662"/>
      <c r="JLH95" s="662"/>
      <c r="JLI95" s="662"/>
      <c r="JLJ95" s="662"/>
      <c r="JLK95" s="662"/>
      <c r="JLL95" s="662"/>
      <c r="JLM95" s="662"/>
      <c r="JLN95" s="662"/>
      <c r="JLO95" s="662"/>
      <c r="JLP95" s="662"/>
      <c r="JLQ95" s="662"/>
      <c r="JLR95" s="662"/>
      <c r="JLS95" s="662"/>
      <c r="JLT95" s="662"/>
      <c r="JLU95" s="662"/>
      <c r="JLV95" s="662"/>
      <c r="JLW95" s="662"/>
      <c r="JLX95" s="662"/>
      <c r="JLY95" s="662"/>
      <c r="JLZ95" s="662"/>
      <c r="JMA95" s="662"/>
      <c r="JMB95" s="662"/>
      <c r="JMC95" s="662"/>
      <c r="JMD95" s="662"/>
      <c r="JME95" s="662"/>
      <c r="JMF95" s="662"/>
      <c r="JMG95" s="662"/>
      <c r="JMH95" s="662"/>
      <c r="JMI95" s="662"/>
      <c r="JMJ95" s="662"/>
      <c r="JMK95" s="662"/>
      <c r="JML95" s="662"/>
      <c r="JMM95" s="662"/>
      <c r="JMN95" s="662"/>
      <c r="JMO95" s="662"/>
      <c r="JMP95" s="662"/>
      <c r="JMQ95" s="662"/>
      <c r="JMR95" s="662"/>
      <c r="JMS95" s="662"/>
      <c r="JMT95" s="662"/>
      <c r="JMU95" s="662"/>
      <c r="JMV95" s="662"/>
      <c r="JMW95" s="662"/>
      <c r="JMX95" s="662"/>
      <c r="JMY95" s="662"/>
      <c r="JMZ95" s="662"/>
      <c r="JNA95" s="662"/>
      <c r="JNB95" s="662"/>
      <c r="JNC95" s="662"/>
      <c r="JND95" s="662"/>
      <c r="JNE95" s="662"/>
      <c r="JNF95" s="662"/>
      <c r="JNG95" s="662"/>
      <c r="JNH95" s="662"/>
      <c r="JNI95" s="662"/>
      <c r="JNJ95" s="662"/>
      <c r="JNK95" s="662"/>
      <c r="JNL95" s="662"/>
      <c r="JNM95" s="662"/>
      <c r="JNN95" s="662"/>
      <c r="JNO95" s="662"/>
      <c r="JNP95" s="662"/>
      <c r="JNQ95" s="662"/>
      <c r="JNR95" s="662"/>
      <c r="JNS95" s="662"/>
      <c r="JNT95" s="662"/>
      <c r="JNU95" s="662"/>
      <c r="JNV95" s="662"/>
      <c r="JNW95" s="662"/>
      <c r="JNX95" s="662"/>
      <c r="JNY95" s="662"/>
      <c r="JNZ95" s="662"/>
      <c r="JOA95" s="662"/>
      <c r="JOB95" s="662"/>
      <c r="JOC95" s="662"/>
      <c r="JOD95" s="662"/>
      <c r="JOE95" s="662"/>
      <c r="JOF95" s="662"/>
      <c r="JOG95" s="662"/>
      <c r="JOH95" s="662"/>
      <c r="JOI95" s="662"/>
      <c r="JOJ95" s="662"/>
      <c r="JOK95" s="662"/>
      <c r="JOL95" s="662"/>
      <c r="JOM95" s="662"/>
      <c r="JON95" s="662"/>
      <c r="JOO95" s="662"/>
      <c r="JOP95" s="662"/>
      <c r="JOQ95" s="662"/>
      <c r="JOR95" s="662"/>
      <c r="JOS95" s="662"/>
      <c r="JOT95" s="662"/>
      <c r="JOU95" s="662"/>
      <c r="JOV95" s="662"/>
      <c r="JOW95" s="662"/>
      <c r="JOX95" s="662"/>
      <c r="JOY95" s="662"/>
      <c r="JOZ95" s="662"/>
      <c r="JPA95" s="662"/>
      <c r="JPB95" s="662"/>
      <c r="JPC95" s="662"/>
      <c r="JPD95" s="662"/>
      <c r="JPE95" s="662"/>
      <c r="JPF95" s="662"/>
      <c r="JPG95" s="662"/>
      <c r="JPH95" s="662"/>
      <c r="JPI95" s="662"/>
      <c r="JPJ95" s="662"/>
      <c r="JPK95" s="662"/>
      <c r="JPL95" s="662"/>
      <c r="JPM95" s="662"/>
      <c r="JPN95" s="662"/>
      <c r="JPO95" s="662"/>
      <c r="JPP95" s="662"/>
      <c r="JPQ95" s="662"/>
      <c r="JPR95" s="662"/>
      <c r="JPS95" s="662"/>
      <c r="JPT95" s="662"/>
      <c r="JPU95" s="662"/>
      <c r="JPV95" s="662"/>
      <c r="JPW95" s="662"/>
      <c r="JPX95" s="662"/>
      <c r="JPY95" s="662"/>
      <c r="JPZ95" s="662"/>
      <c r="JQA95" s="662"/>
      <c r="JQB95" s="662"/>
      <c r="JQC95" s="662"/>
      <c r="JQD95" s="662"/>
      <c r="JQE95" s="662"/>
      <c r="JQF95" s="662"/>
      <c r="JQG95" s="662"/>
      <c r="JQH95" s="662"/>
      <c r="JQI95" s="662"/>
      <c r="JQJ95" s="662"/>
      <c r="JQK95" s="662"/>
      <c r="JQL95" s="662"/>
      <c r="JQM95" s="662"/>
      <c r="JQN95" s="662"/>
      <c r="JQO95" s="662"/>
      <c r="JQP95" s="662"/>
      <c r="JQQ95" s="662"/>
      <c r="JQR95" s="662"/>
      <c r="JQS95" s="662"/>
      <c r="JQT95" s="662"/>
      <c r="JQU95" s="662"/>
      <c r="JQV95" s="662"/>
      <c r="JQW95" s="662"/>
      <c r="JQX95" s="662"/>
      <c r="JQY95" s="662"/>
      <c r="JQZ95" s="662"/>
      <c r="JRA95" s="662"/>
      <c r="JRB95" s="662"/>
      <c r="JRC95" s="662"/>
      <c r="JRD95" s="662"/>
      <c r="JRE95" s="662"/>
      <c r="JRF95" s="662"/>
      <c r="JRG95" s="662"/>
      <c r="JRH95" s="662"/>
      <c r="JRI95" s="662"/>
      <c r="JRJ95" s="662"/>
      <c r="JRK95" s="662"/>
      <c r="JRL95" s="662"/>
      <c r="JRM95" s="662"/>
      <c r="JRN95" s="662"/>
      <c r="JRO95" s="662"/>
      <c r="JRP95" s="662"/>
      <c r="JRQ95" s="662"/>
      <c r="JRR95" s="662"/>
      <c r="JRS95" s="662"/>
      <c r="JRT95" s="662"/>
      <c r="JRU95" s="662"/>
      <c r="JRV95" s="662"/>
      <c r="JRW95" s="662"/>
      <c r="JRX95" s="662"/>
      <c r="JRY95" s="662"/>
      <c r="JRZ95" s="662"/>
      <c r="JSA95" s="662"/>
      <c r="JSB95" s="662"/>
      <c r="JSC95" s="662"/>
      <c r="JSD95" s="662"/>
      <c r="JSE95" s="662"/>
      <c r="JSF95" s="662"/>
      <c r="JSG95" s="662"/>
      <c r="JSH95" s="662"/>
      <c r="JSI95" s="662"/>
      <c r="JSJ95" s="662"/>
      <c r="JSK95" s="662"/>
      <c r="JSL95" s="662"/>
      <c r="JSM95" s="662"/>
      <c r="JSN95" s="662"/>
      <c r="JSO95" s="662"/>
      <c r="JSP95" s="662"/>
      <c r="JSQ95" s="662"/>
      <c r="JSR95" s="662"/>
      <c r="JSS95" s="662"/>
      <c r="JST95" s="662"/>
      <c r="JSU95" s="662"/>
      <c r="JSV95" s="662"/>
      <c r="JSW95" s="662"/>
      <c r="JSX95" s="662"/>
      <c r="JSY95" s="662"/>
      <c r="JSZ95" s="662"/>
      <c r="JTA95" s="662"/>
      <c r="JTB95" s="662"/>
      <c r="JTC95" s="662"/>
      <c r="JTD95" s="662"/>
      <c r="JTE95" s="662"/>
      <c r="JTF95" s="662"/>
      <c r="JTG95" s="662"/>
      <c r="JTH95" s="662"/>
      <c r="JTI95" s="662"/>
      <c r="JTJ95" s="662"/>
      <c r="JTK95" s="662"/>
      <c r="JTL95" s="662"/>
      <c r="JTM95" s="662"/>
      <c r="JTN95" s="662"/>
      <c r="JTO95" s="662"/>
      <c r="JTP95" s="662"/>
      <c r="JTQ95" s="662"/>
      <c r="JTR95" s="662"/>
      <c r="JTS95" s="662"/>
      <c r="JTT95" s="662"/>
      <c r="JTU95" s="662"/>
      <c r="JTV95" s="662"/>
      <c r="JTW95" s="662"/>
      <c r="JTX95" s="662"/>
      <c r="JTY95" s="662"/>
      <c r="JTZ95" s="662"/>
      <c r="JUA95" s="662"/>
      <c r="JUB95" s="662"/>
      <c r="JUC95" s="662"/>
      <c r="JUD95" s="662"/>
      <c r="JUE95" s="662"/>
      <c r="JUF95" s="662"/>
      <c r="JUG95" s="662"/>
      <c r="JUH95" s="662"/>
      <c r="JUI95" s="662"/>
      <c r="JUJ95" s="662"/>
      <c r="JUK95" s="662"/>
      <c r="JUL95" s="662"/>
      <c r="JUM95" s="662"/>
      <c r="JUN95" s="662"/>
      <c r="JUO95" s="662"/>
      <c r="JUP95" s="662"/>
      <c r="JUQ95" s="662"/>
      <c r="JUR95" s="662"/>
      <c r="JUS95" s="662"/>
      <c r="JUT95" s="662"/>
      <c r="JUU95" s="662"/>
      <c r="JUV95" s="662"/>
      <c r="JUW95" s="662"/>
      <c r="JUX95" s="662"/>
      <c r="JUY95" s="662"/>
      <c r="JUZ95" s="662"/>
      <c r="JVA95" s="662"/>
      <c r="JVB95" s="662"/>
      <c r="JVC95" s="662"/>
      <c r="JVD95" s="662"/>
      <c r="JVE95" s="662"/>
      <c r="JVF95" s="662"/>
      <c r="JVG95" s="662"/>
      <c r="JVH95" s="662"/>
      <c r="JVI95" s="662"/>
      <c r="JVJ95" s="662"/>
      <c r="JVK95" s="662"/>
      <c r="JVL95" s="662"/>
      <c r="JVM95" s="662"/>
      <c r="JVN95" s="662"/>
      <c r="JVO95" s="662"/>
      <c r="JVP95" s="662"/>
      <c r="JVQ95" s="662"/>
      <c r="JVR95" s="662"/>
      <c r="JVS95" s="662"/>
      <c r="JVT95" s="662"/>
      <c r="JVU95" s="662"/>
      <c r="JVV95" s="662"/>
      <c r="JVW95" s="662"/>
      <c r="JVX95" s="662"/>
      <c r="JVY95" s="662"/>
      <c r="JVZ95" s="662"/>
      <c r="JWA95" s="662"/>
      <c r="JWB95" s="662"/>
      <c r="JWC95" s="662"/>
      <c r="JWD95" s="662"/>
      <c r="JWE95" s="662"/>
      <c r="JWF95" s="662"/>
      <c r="JWG95" s="662"/>
      <c r="JWH95" s="662"/>
      <c r="JWI95" s="662"/>
      <c r="JWJ95" s="662"/>
      <c r="JWK95" s="662"/>
      <c r="JWL95" s="662"/>
      <c r="JWM95" s="662"/>
      <c r="JWN95" s="662"/>
      <c r="JWO95" s="662"/>
      <c r="JWP95" s="662"/>
      <c r="JWQ95" s="662"/>
      <c r="JWR95" s="662"/>
      <c r="JWS95" s="662"/>
      <c r="JWT95" s="662"/>
      <c r="JWU95" s="662"/>
      <c r="JWV95" s="662"/>
      <c r="JWW95" s="662"/>
      <c r="JWX95" s="662"/>
      <c r="JWY95" s="662"/>
      <c r="JWZ95" s="662"/>
      <c r="JXA95" s="662"/>
      <c r="JXB95" s="662"/>
      <c r="JXC95" s="662"/>
      <c r="JXD95" s="662"/>
      <c r="JXE95" s="662"/>
      <c r="JXF95" s="662"/>
      <c r="JXG95" s="662"/>
      <c r="JXH95" s="662"/>
      <c r="JXI95" s="662"/>
      <c r="JXJ95" s="662"/>
      <c r="JXK95" s="662"/>
      <c r="JXL95" s="662"/>
      <c r="JXM95" s="662"/>
      <c r="JXN95" s="662"/>
      <c r="JXO95" s="662"/>
      <c r="JXP95" s="662"/>
      <c r="JXQ95" s="662"/>
      <c r="JXR95" s="662"/>
      <c r="JXS95" s="662"/>
      <c r="JXT95" s="662"/>
      <c r="JXU95" s="662"/>
      <c r="JXV95" s="662"/>
      <c r="JXW95" s="662"/>
      <c r="JXX95" s="662"/>
      <c r="JXY95" s="662"/>
      <c r="JXZ95" s="662"/>
      <c r="JYA95" s="662"/>
      <c r="JYB95" s="662"/>
      <c r="JYC95" s="662"/>
      <c r="JYD95" s="662"/>
      <c r="JYE95" s="662"/>
      <c r="JYF95" s="662"/>
      <c r="JYG95" s="662"/>
      <c r="JYH95" s="662"/>
      <c r="JYI95" s="662"/>
      <c r="JYJ95" s="662"/>
      <c r="JYK95" s="662"/>
      <c r="JYL95" s="662"/>
      <c r="JYM95" s="662"/>
      <c r="JYN95" s="662"/>
      <c r="JYO95" s="662"/>
      <c r="JYP95" s="662"/>
      <c r="JYQ95" s="662"/>
      <c r="JYR95" s="662"/>
      <c r="JYS95" s="662"/>
      <c r="JYT95" s="662"/>
      <c r="JYU95" s="662"/>
      <c r="JYV95" s="662"/>
      <c r="JYW95" s="662"/>
      <c r="JYX95" s="662"/>
      <c r="JYY95" s="662"/>
      <c r="JYZ95" s="662"/>
      <c r="JZA95" s="662"/>
      <c r="JZB95" s="662"/>
      <c r="JZC95" s="662"/>
      <c r="JZD95" s="662"/>
      <c r="JZE95" s="662"/>
      <c r="JZF95" s="662"/>
      <c r="JZG95" s="662"/>
      <c r="JZH95" s="662"/>
      <c r="JZI95" s="662"/>
      <c r="JZJ95" s="662"/>
      <c r="JZK95" s="662"/>
      <c r="JZL95" s="662"/>
      <c r="JZM95" s="662"/>
      <c r="JZN95" s="662"/>
      <c r="JZO95" s="662"/>
      <c r="JZP95" s="662"/>
      <c r="JZQ95" s="662"/>
      <c r="JZR95" s="662"/>
      <c r="JZS95" s="662"/>
      <c r="JZT95" s="662"/>
      <c r="JZU95" s="662"/>
      <c r="JZV95" s="662"/>
      <c r="JZW95" s="662"/>
      <c r="JZX95" s="662"/>
      <c r="JZY95" s="662"/>
      <c r="JZZ95" s="662"/>
      <c r="KAA95" s="662"/>
      <c r="KAB95" s="662"/>
      <c r="KAC95" s="662"/>
      <c r="KAD95" s="662"/>
      <c r="KAE95" s="662"/>
      <c r="KAF95" s="662"/>
      <c r="KAG95" s="662"/>
      <c r="KAH95" s="662"/>
      <c r="KAI95" s="662"/>
      <c r="KAJ95" s="662"/>
      <c r="KAK95" s="662"/>
      <c r="KAL95" s="662"/>
      <c r="KAM95" s="662"/>
      <c r="KAN95" s="662"/>
      <c r="KAO95" s="662"/>
      <c r="KAP95" s="662"/>
      <c r="KAQ95" s="662"/>
      <c r="KAR95" s="662"/>
      <c r="KAS95" s="662"/>
      <c r="KAT95" s="662"/>
      <c r="KAU95" s="662"/>
      <c r="KAV95" s="662"/>
      <c r="KAW95" s="662"/>
      <c r="KAX95" s="662"/>
      <c r="KAY95" s="662"/>
      <c r="KAZ95" s="662"/>
      <c r="KBA95" s="662"/>
      <c r="KBB95" s="662"/>
      <c r="KBC95" s="662"/>
      <c r="KBD95" s="662"/>
      <c r="KBE95" s="662"/>
      <c r="KBF95" s="662"/>
      <c r="KBG95" s="662"/>
      <c r="KBH95" s="662"/>
      <c r="KBI95" s="662"/>
      <c r="KBJ95" s="662"/>
      <c r="KBK95" s="662"/>
      <c r="KBL95" s="662"/>
      <c r="KBM95" s="662"/>
      <c r="KBN95" s="662"/>
      <c r="KBO95" s="662"/>
      <c r="KBP95" s="662"/>
      <c r="KBQ95" s="662"/>
      <c r="KBR95" s="662"/>
      <c r="KBS95" s="662"/>
      <c r="KBT95" s="662"/>
      <c r="KBU95" s="662"/>
      <c r="KBV95" s="662"/>
      <c r="KBW95" s="662"/>
      <c r="KBX95" s="662"/>
      <c r="KBY95" s="662"/>
      <c r="KBZ95" s="662"/>
      <c r="KCA95" s="662"/>
      <c r="KCB95" s="662"/>
      <c r="KCC95" s="662"/>
      <c r="KCD95" s="662"/>
      <c r="KCE95" s="662"/>
      <c r="KCF95" s="662"/>
      <c r="KCG95" s="662"/>
      <c r="KCH95" s="662"/>
      <c r="KCI95" s="662"/>
      <c r="KCJ95" s="662"/>
      <c r="KCK95" s="662"/>
      <c r="KCL95" s="662"/>
      <c r="KCM95" s="662"/>
      <c r="KCN95" s="662"/>
      <c r="KCO95" s="662"/>
      <c r="KCP95" s="662"/>
      <c r="KCQ95" s="662"/>
      <c r="KCR95" s="662"/>
      <c r="KCS95" s="662"/>
      <c r="KCT95" s="662"/>
      <c r="KCU95" s="662"/>
      <c r="KCV95" s="662"/>
      <c r="KCW95" s="662"/>
      <c r="KCX95" s="662"/>
      <c r="KCY95" s="662"/>
      <c r="KCZ95" s="662"/>
      <c r="KDA95" s="662"/>
      <c r="KDB95" s="662"/>
      <c r="KDC95" s="662"/>
      <c r="KDD95" s="662"/>
      <c r="KDE95" s="662"/>
      <c r="KDF95" s="662"/>
      <c r="KDG95" s="662"/>
      <c r="KDH95" s="662"/>
      <c r="KDI95" s="662"/>
      <c r="KDJ95" s="662"/>
      <c r="KDK95" s="662"/>
      <c r="KDL95" s="662"/>
      <c r="KDM95" s="662"/>
      <c r="KDN95" s="662"/>
      <c r="KDO95" s="662"/>
      <c r="KDP95" s="662"/>
      <c r="KDQ95" s="662"/>
      <c r="KDR95" s="662"/>
      <c r="KDS95" s="662"/>
      <c r="KDT95" s="662"/>
      <c r="KDU95" s="662"/>
      <c r="KDV95" s="662"/>
      <c r="KDW95" s="662"/>
      <c r="KDX95" s="662"/>
      <c r="KDY95" s="662"/>
      <c r="KDZ95" s="662"/>
      <c r="KEA95" s="662"/>
      <c r="KEB95" s="662"/>
      <c r="KEC95" s="662"/>
      <c r="KED95" s="662"/>
      <c r="KEE95" s="662"/>
      <c r="KEF95" s="662"/>
      <c r="KEG95" s="662"/>
      <c r="KEH95" s="662"/>
      <c r="KEI95" s="662"/>
      <c r="KEJ95" s="662"/>
      <c r="KEK95" s="662"/>
      <c r="KEL95" s="662"/>
      <c r="KEM95" s="662"/>
      <c r="KEN95" s="662"/>
      <c r="KEO95" s="662"/>
      <c r="KEP95" s="662"/>
      <c r="KEQ95" s="662"/>
      <c r="KER95" s="662"/>
      <c r="KES95" s="662"/>
      <c r="KET95" s="662"/>
      <c r="KEU95" s="662"/>
      <c r="KEV95" s="662"/>
      <c r="KEW95" s="662"/>
      <c r="KEX95" s="662"/>
      <c r="KEY95" s="662"/>
      <c r="KEZ95" s="662"/>
      <c r="KFA95" s="662"/>
      <c r="KFB95" s="662"/>
      <c r="KFC95" s="662"/>
      <c r="KFD95" s="662"/>
      <c r="KFE95" s="662"/>
      <c r="KFF95" s="662"/>
      <c r="KFG95" s="662"/>
      <c r="KFH95" s="662"/>
      <c r="KFI95" s="662"/>
      <c r="KFJ95" s="662"/>
      <c r="KFK95" s="662"/>
      <c r="KFL95" s="662"/>
      <c r="KFM95" s="662"/>
      <c r="KFN95" s="662"/>
      <c r="KFO95" s="662"/>
      <c r="KFP95" s="662"/>
      <c r="KFQ95" s="662"/>
      <c r="KFR95" s="662"/>
      <c r="KFS95" s="662"/>
      <c r="KFT95" s="662"/>
      <c r="KFU95" s="662"/>
      <c r="KFV95" s="662"/>
      <c r="KFW95" s="662"/>
      <c r="KFX95" s="662"/>
      <c r="KFY95" s="662"/>
      <c r="KFZ95" s="662"/>
      <c r="KGA95" s="662"/>
      <c r="KGB95" s="662"/>
      <c r="KGC95" s="662"/>
      <c r="KGD95" s="662"/>
      <c r="KGE95" s="662"/>
      <c r="KGF95" s="662"/>
      <c r="KGG95" s="662"/>
      <c r="KGH95" s="662"/>
      <c r="KGI95" s="662"/>
      <c r="KGJ95" s="662"/>
      <c r="KGK95" s="662"/>
      <c r="KGL95" s="662"/>
      <c r="KGM95" s="662"/>
      <c r="KGN95" s="662"/>
      <c r="KGO95" s="662"/>
      <c r="KGP95" s="662"/>
      <c r="KGQ95" s="662"/>
      <c r="KGR95" s="662"/>
      <c r="KGS95" s="662"/>
      <c r="KGT95" s="662"/>
      <c r="KGU95" s="662"/>
      <c r="KGV95" s="662"/>
      <c r="KGW95" s="662"/>
      <c r="KGX95" s="662"/>
      <c r="KGY95" s="662"/>
      <c r="KGZ95" s="662"/>
      <c r="KHA95" s="662"/>
      <c r="KHB95" s="662"/>
      <c r="KHC95" s="662"/>
      <c r="KHD95" s="662"/>
      <c r="KHE95" s="662"/>
      <c r="KHF95" s="662"/>
      <c r="KHG95" s="662"/>
      <c r="KHH95" s="662"/>
      <c r="KHI95" s="662"/>
      <c r="KHJ95" s="662"/>
      <c r="KHK95" s="662"/>
      <c r="KHL95" s="662"/>
      <c r="KHM95" s="662"/>
      <c r="KHN95" s="662"/>
      <c r="KHO95" s="662"/>
      <c r="KHP95" s="662"/>
      <c r="KHQ95" s="662"/>
      <c r="KHR95" s="662"/>
      <c r="KHS95" s="662"/>
      <c r="KHT95" s="662"/>
      <c r="KHU95" s="662"/>
      <c r="KHV95" s="662"/>
      <c r="KHW95" s="662"/>
      <c r="KHX95" s="662"/>
      <c r="KHY95" s="662"/>
      <c r="KHZ95" s="662"/>
      <c r="KIA95" s="662"/>
      <c r="KIB95" s="662"/>
      <c r="KIC95" s="662"/>
      <c r="KID95" s="662"/>
      <c r="KIE95" s="662"/>
      <c r="KIF95" s="662"/>
      <c r="KIG95" s="662"/>
      <c r="KIH95" s="662"/>
      <c r="KII95" s="662"/>
      <c r="KIJ95" s="662"/>
      <c r="KIK95" s="662"/>
      <c r="KIL95" s="662"/>
      <c r="KIM95" s="662"/>
      <c r="KIN95" s="662"/>
      <c r="KIO95" s="662"/>
      <c r="KIP95" s="662"/>
      <c r="KIQ95" s="662"/>
      <c r="KIR95" s="662"/>
      <c r="KIS95" s="662"/>
      <c r="KIT95" s="662"/>
      <c r="KIU95" s="662"/>
      <c r="KIV95" s="662"/>
      <c r="KIW95" s="662"/>
      <c r="KIX95" s="662"/>
      <c r="KIY95" s="662"/>
      <c r="KIZ95" s="662"/>
      <c r="KJA95" s="662"/>
      <c r="KJB95" s="662"/>
      <c r="KJC95" s="662"/>
      <c r="KJD95" s="662"/>
      <c r="KJE95" s="662"/>
      <c r="KJF95" s="662"/>
      <c r="KJG95" s="662"/>
      <c r="KJH95" s="662"/>
      <c r="KJI95" s="662"/>
      <c r="KJJ95" s="662"/>
      <c r="KJK95" s="662"/>
      <c r="KJL95" s="662"/>
      <c r="KJM95" s="662"/>
      <c r="KJN95" s="662"/>
      <c r="KJO95" s="662"/>
      <c r="KJP95" s="662"/>
      <c r="KJQ95" s="662"/>
      <c r="KJR95" s="662"/>
      <c r="KJS95" s="662"/>
      <c r="KJT95" s="662"/>
      <c r="KJU95" s="662"/>
      <c r="KJV95" s="662"/>
      <c r="KJW95" s="662"/>
      <c r="KJX95" s="662"/>
      <c r="KJY95" s="662"/>
      <c r="KJZ95" s="662"/>
      <c r="KKA95" s="662"/>
      <c r="KKB95" s="662"/>
      <c r="KKC95" s="662"/>
      <c r="KKD95" s="662"/>
      <c r="KKE95" s="662"/>
      <c r="KKF95" s="662"/>
      <c r="KKG95" s="662"/>
      <c r="KKH95" s="662"/>
      <c r="KKI95" s="662"/>
      <c r="KKJ95" s="662"/>
      <c r="KKK95" s="662"/>
      <c r="KKL95" s="662"/>
      <c r="KKM95" s="662"/>
      <c r="KKN95" s="662"/>
      <c r="KKO95" s="662"/>
      <c r="KKP95" s="662"/>
      <c r="KKQ95" s="662"/>
      <c r="KKR95" s="662"/>
      <c r="KKS95" s="662"/>
      <c r="KKT95" s="662"/>
      <c r="KKU95" s="662"/>
      <c r="KKV95" s="662"/>
      <c r="KKW95" s="662"/>
      <c r="KKX95" s="662"/>
      <c r="KKY95" s="662"/>
      <c r="KKZ95" s="662"/>
      <c r="KLA95" s="662"/>
      <c r="KLB95" s="662"/>
      <c r="KLC95" s="662"/>
      <c r="KLD95" s="662"/>
      <c r="KLE95" s="662"/>
      <c r="KLF95" s="662"/>
      <c r="KLG95" s="662"/>
      <c r="KLH95" s="662"/>
      <c r="KLI95" s="662"/>
      <c r="KLJ95" s="662"/>
      <c r="KLK95" s="662"/>
      <c r="KLL95" s="662"/>
      <c r="KLM95" s="662"/>
      <c r="KLN95" s="662"/>
      <c r="KLO95" s="662"/>
      <c r="KLP95" s="662"/>
      <c r="KLQ95" s="662"/>
      <c r="KLR95" s="662"/>
      <c r="KLS95" s="662"/>
      <c r="KLT95" s="662"/>
      <c r="KLU95" s="662"/>
      <c r="KLV95" s="662"/>
      <c r="KLW95" s="662"/>
      <c r="KLX95" s="662"/>
      <c r="KLY95" s="662"/>
      <c r="KLZ95" s="662"/>
      <c r="KMA95" s="662"/>
      <c r="KMB95" s="662"/>
      <c r="KMC95" s="662"/>
      <c r="KMD95" s="662"/>
      <c r="KME95" s="662"/>
      <c r="KMF95" s="662"/>
      <c r="KMG95" s="662"/>
      <c r="KMH95" s="662"/>
      <c r="KMI95" s="662"/>
      <c r="KMJ95" s="662"/>
      <c r="KMK95" s="662"/>
      <c r="KML95" s="662"/>
      <c r="KMM95" s="662"/>
      <c r="KMN95" s="662"/>
      <c r="KMO95" s="662"/>
      <c r="KMP95" s="662"/>
      <c r="KMQ95" s="662"/>
      <c r="KMR95" s="662"/>
      <c r="KMS95" s="662"/>
      <c r="KMT95" s="662"/>
      <c r="KMU95" s="662"/>
      <c r="KMV95" s="662"/>
      <c r="KMW95" s="662"/>
      <c r="KMX95" s="662"/>
      <c r="KMY95" s="662"/>
      <c r="KMZ95" s="662"/>
      <c r="KNA95" s="662"/>
      <c r="KNB95" s="662"/>
      <c r="KNC95" s="662"/>
      <c r="KND95" s="662"/>
      <c r="KNE95" s="662"/>
      <c r="KNF95" s="662"/>
      <c r="KNG95" s="662"/>
      <c r="KNH95" s="662"/>
      <c r="KNI95" s="662"/>
      <c r="KNJ95" s="662"/>
      <c r="KNK95" s="662"/>
      <c r="KNL95" s="662"/>
      <c r="KNM95" s="662"/>
      <c r="KNN95" s="662"/>
      <c r="KNO95" s="662"/>
      <c r="KNP95" s="662"/>
      <c r="KNQ95" s="662"/>
      <c r="KNR95" s="662"/>
      <c r="KNS95" s="662"/>
      <c r="KNT95" s="662"/>
      <c r="KNU95" s="662"/>
      <c r="KNV95" s="662"/>
      <c r="KNW95" s="662"/>
      <c r="KNX95" s="662"/>
      <c r="KNY95" s="662"/>
      <c r="KNZ95" s="662"/>
      <c r="KOA95" s="662"/>
      <c r="KOB95" s="662"/>
      <c r="KOC95" s="662"/>
      <c r="KOD95" s="662"/>
      <c r="KOE95" s="662"/>
      <c r="KOF95" s="662"/>
      <c r="KOG95" s="662"/>
      <c r="KOH95" s="662"/>
      <c r="KOI95" s="662"/>
      <c r="KOJ95" s="662"/>
      <c r="KOK95" s="662"/>
      <c r="KOL95" s="662"/>
      <c r="KOM95" s="662"/>
      <c r="KON95" s="662"/>
      <c r="KOO95" s="662"/>
      <c r="KOP95" s="662"/>
      <c r="KOQ95" s="662"/>
      <c r="KOR95" s="662"/>
      <c r="KOS95" s="662"/>
      <c r="KOT95" s="662"/>
      <c r="KOU95" s="662"/>
      <c r="KOV95" s="662"/>
      <c r="KOW95" s="662"/>
      <c r="KOX95" s="662"/>
      <c r="KOY95" s="662"/>
      <c r="KOZ95" s="662"/>
      <c r="KPA95" s="662"/>
      <c r="KPB95" s="662"/>
      <c r="KPC95" s="662"/>
      <c r="KPD95" s="662"/>
      <c r="KPE95" s="662"/>
      <c r="KPF95" s="662"/>
      <c r="KPG95" s="662"/>
      <c r="KPH95" s="662"/>
      <c r="KPI95" s="662"/>
      <c r="KPJ95" s="662"/>
      <c r="KPK95" s="662"/>
      <c r="KPL95" s="662"/>
      <c r="KPM95" s="662"/>
      <c r="KPN95" s="662"/>
      <c r="KPO95" s="662"/>
      <c r="KPP95" s="662"/>
      <c r="KPQ95" s="662"/>
      <c r="KPR95" s="662"/>
      <c r="KPS95" s="662"/>
      <c r="KPT95" s="662"/>
      <c r="KPU95" s="662"/>
      <c r="KPV95" s="662"/>
      <c r="KPW95" s="662"/>
      <c r="KPX95" s="662"/>
      <c r="KPY95" s="662"/>
      <c r="KPZ95" s="662"/>
      <c r="KQA95" s="662"/>
      <c r="KQB95" s="662"/>
      <c r="KQC95" s="662"/>
      <c r="KQD95" s="662"/>
      <c r="KQE95" s="662"/>
      <c r="KQF95" s="662"/>
      <c r="KQG95" s="662"/>
      <c r="KQH95" s="662"/>
      <c r="KQI95" s="662"/>
      <c r="KQJ95" s="662"/>
      <c r="KQK95" s="662"/>
      <c r="KQL95" s="662"/>
      <c r="KQM95" s="662"/>
      <c r="KQN95" s="662"/>
      <c r="KQO95" s="662"/>
      <c r="KQP95" s="662"/>
      <c r="KQQ95" s="662"/>
      <c r="KQR95" s="662"/>
      <c r="KQS95" s="662"/>
      <c r="KQT95" s="662"/>
      <c r="KQU95" s="662"/>
      <c r="KQV95" s="662"/>
      <c r="KQW95" s="662"/>
      <c r="KQX95" s="662"/>
      <c r="KQY95" s="662"/>
      <c r="KQZ95" s="662"/>
      <c r="KRA95" s="662"/>
      <c r="KRB95" s="662"/>
      <c r="KRC95" s="662"/>
      <c r="KRD95" s="662"/>
      <c r="KRE95" s="662"/>
      <c r="KRF95" s="662"/>
      <c r="KRG95" s="662"/>
      <c r="KRH95" s="662"/>
      <c r="KRI95" s="662"/>
      <c r="KRJ95" s="662"/>
      <c r="KRK95" s="662"/>
      <c r="KRL95" s="662"/>
      <c r="KRM95" s="662"/>
      <c r="KRN95" s="662"/>
      <c r="KRO95" s="662"/>
      <c r="KRP95" s="662"/>
      <c r="KRQ95" s="662"/>
      <c r="KRR95" s="662"/>
      <c r="KRS95" s="662"/>
      <c r="KRT95" s="662"/>
      <c r="KRU95" s="662"/>
      <c r="KRV95" s="662"/>
      <c r="KRW95" s="662"/>
      <c r="KRX95" s="662"/>
      <c r="KRY95" s="662"/>
      <c r="KRZ95" s="662"/>
      <c r="KSA95" s="662"/>
      <c r="KSB95" s="662"/>
      <c r="KSC95" s="662"/>
      <c r="KSD95" s="662"/>
      <c r="KSE95" s="662"/>
      <c r="KSF95" s="662"/>
      <c r="KSG95" s="662"/>
      <c r="KSH95" s="662"/>
      <c r="KSI95" s="662"/>
      <c r="KSJ95" s="662"/>
      <c r="KSK95" s="662"/>
      <c r="KSL95" s="662"/>
      <c r="KSM95" s="662"/>
      <c r="KSN95" s="662"/>
      <c r="KSO95" s="662"/>
      <c r="KSP95" s="662"/>
      <c r="KSQ95" s="662"/>
      <c r="KSR95" s="662"/>
      <c r="KSS95" s="662"/>
      <c r="KST95" s="662"/>
      <c r="KSU95" s="662"/>
      <c r="KSV95" s="662"/>
      <c r="KSW95" s="662"/>
      <c r="KSX95" s="662"/>
      <c r="KSY95" s="662"/>
      <c r="KSZ95" s="662"/>
      <c r="KTA95" s="662"/>
      <c r="KTB95" s="662"/>
      <c r="KTC95" s="662"/>
      <c r="KTD95" s="662"/>
      <c r="KTE95" s="662"/>
      <c r="KTF95" s="662"/>
      <c r="KTG95" s="662"/>
      <c r="KTH95" s="662"/>
      <c r="KTI95" s="662"/>
      <c r="KTJ95" s="662"/>
      <c r="KTK95" s="662"/>
      <c r="KTL95" s="662"/>
      <c r="KTM95" s="662"/>
      <c r="KTN95" s="662"/>
      <c r="KTO95" s="662"/>
      <c r="KTP95" s="662"/>
      <c r="KTQ95" s="662"/>
      <c r="KTR95" s="662"/>
      <c r="KTS95" s="662"/>
      <c r="KTT95" s="662"/>
      <c r="KTU95" s="662"/>
      <c r="KTV95" s="662"/>
      <c r="KTW95" s="662"/>
      <c r="KTX95" s="662"/>
      <c r="KTY95" s="662"/>
      <c r="KTZ95" s="662"/>
      <c r="KUA95" s="662"/>
      <c r="KUB95" s="662"/>
      <c r="KUC95" s="662"/>
      <c r="KUD95" s="662"/>
      <c r="KUE95" s="662"/>
      <c r="KUF95" s="662"/>
      <c r="KUG95" s="662"/>
      <c r="KUH95" s="662"/>
      <c r="KUI95" s="662"/>
      <c r="KUJ95" s="662"/>
      <c r="KUK95" s="662"/>
      <c r="KUL95" s="662"/>
      <c r="KUM95" s="662"/>
      <c r="KUN95" s="662"/>
      <c r="KUO95" s="662"/>
      <c r="KUP95" s="662"/>
      <c r="KUQ95" s="662"/>
      <c r="KUR95" s="662"/>
      <c r="KUS95" s="662"/>
      <c r="KUT95" s="662"/>
      <c r="KUU95" s="662"/>
      <c r="KUV95" s="662"/>
      <c r="KUW95" s="662"/>
      <c r="KUX95" s="662"/>
      <c r="KUY95" s="662"/>
      <c r="KUZ95" s="662"/>
      <c r="KVA95" s="662"/>
      <c r="KVB95" s="662"/>
      <c r="KVC95" s="662"/>
      <c r="KVD95" s="662"/>
      <c r="KVE95" s="662"/>
      <c r="KVF95" s="662"/>
      <c r="KVG95" s="662"/>
      <c r="KVH95" s="662"/>
      <c r="KVI95" s="662"/>
      <c r="KVJ95" s="662"/>
      <c r="KVK95" s="662"/>
      <c r="KVL95" s="662"/>
      <c r="KVM95" s="662"/>
      <c r="KVN95" s="662"/>
      <c r="KVO95" s="662"/>
      <c r="KVP95" s="662"/>
      <c r="KVQ95" s="662"/>
      <c r="KVR95" s="662"/>
      <c r="KVS95" s="662"/>
      <c r="KVT95" s="662"/>
      <c r="KVU95" s="662"/>
      <c r="KVV95" s="662"/>
      <c r="KVW95" s="662"/>
      <c r="KVX95" s="662"/>
      <c r="KVY95" s="662"/>
      <c r="KVZ95" s="662"/>
      <c r="KWA95" s="662"/>
      <c r="KWB95" s="662"/>
      <c r="KWC95" s="662"/>
      <c r="KWD95" s="662"/>
      <c r="KWE95" s="662"/>
      <c r="KWF95" s="662"/>
      <c r="KWG95" s="662"/>
      <c r="KWH95" s="662"/>
      <c r="KWI95" s="662"/>
      <c r="KWJ95" s="662"/>
      <c r="KWK95" s="662"/>
      <c r="KWL95" s="662"/>
      <c r="KWM95" s="662"/>
      <c r="KWN95" s="662"/>
      <c r="KWO95" s="662"/>
      <c r="KWP95" s="662"/>
      <c r="KWQ95" s="662"/>
      <c r="KWR95" s="662"/>
      <c r="KWS95" s="662"/>
      <c r="KWT95" s="662"/>
      <c r="KWU95" s="662"/>
      <c r="KWV95" s="662"/>
      <c r="KWW95" s="662"/>
      <c r="KWX95" s="662"/>
      <c r="KWY95" s="662"/>
      <c r="KWZ95" s="662"/>
      <c r="KXA95" s="662"/>
      <c r="KXB95" s="662"/>
      <c r="KXC95" s="662"/>
      <c r="KXD95" s="662"/>
      <c r="KXE95" s="662"/>
      <c r="KXF95" s="662"/>
      <c r="KXG95" s="662"/>
      <c r="KXH95" s="662"/>
      <c r="KXI95" s="662"/>
      <c r="KXJ95" s="662"/>
      <c r="KXK95" s="662"/>
      <c r="KXL95" s="662"/>
      <c r="KXM95" s="662"/>
      <c r="KXN95" s="662"/>
      <c r="KXO95" s="662"/>
      <c r="KXP95" s="662"/>
      <c r="KXQ95" s="662"/>
      <c r="KXR95" s="662"/>
      <c r="KXS95" s="662"/>
      <c r="KXT95" s="662"/>
      <c r="KXU95" s="662"/>
      <c r="KXV95" s="662"/>
      <c r="KXW95" s="662"/>
      <c r="KXX95" s="662"/>
      <c r="KXY95" s="662"/>
      <c r="KXZ95" s="662"/>
      <c r="KYA95" s="662"/>
      <c r="KYB95" s="662"/>
      <c r="KYC95" s="662"/>
      <c r="KYD95" s="662"/>
      <c r="KYE95" s="662"/>
      <c r="KYF95" s="662"/>
      <c r="KYG95" s="662"/>
      <c r="KYH95" s="662"/>
      <c r="KYI95" s="662"/>
      <c r="KYJ95" s="662"/>
      <c r="KYK95" s="662"/>
      <c r="KYL95" s="662"/>
      <c r="KYM95" s="662"/>
      <c r="KYN95" s="662"/>
      <c r="KYO95" s="662"/>
      <c r="KYP95" s="662"/>
      <c r="KYQ95" s="662"/>
      <c r="KYR95" s="662"/>
      <c r="KYS95" s="662"/>
      <c r="KYT95" s="662"/>
      <c r="KYU95" s="662"/>
      <c r="KYV95" s="662"/>
      <c r="KYW95" s="662"/>
      <c r="KYX95" s="662"/>
      <c r="KYY95" s="662"/>
      <c r="KYZ95" s="662"/>
      <c r="KZA95" s="662"/>
      <c r="KZB95" s="662"/>
      <c r="KZC95" s="662"/>
      <c r="KZD95" s="662"/>
      <c r="KZE95" s="662"/>
      <c r="KZF95" s="662"/>
      <c r="KZG95" s="662"/>
      <c r="KZH95" s="662"/>
      <c r="KZI95" s="662"/>
      <c r="KZJ95" s="662"/>
      <c r="KZK95" s="662"/>
      <c r="KZL95" s="662"/>
      <c r="KZM95" s="662"/>
      <c r="KZN95" s="662"/>
      <c r="KZO95" s="662"/>
      <c r="KZP95" s="662"/>
      <c r="KZQ95" s="662"/>
      <c r="KZR95" s="662"/>
      <c r="KZS95" s="662"/>
      <c r="KZT95" s="662"/>
      <c r="KZU95" s="662"/>
      <c r="KZV95" s="662"/>
      <c r="KZW95" s="662"/>
      <c r="KZX95" s="662"/>
      <c r="KZY95" s="662"/>
      <c r="KZZ95" s="662"/>
      <c r="LAA95" s="662"/>
      <c r="LAB95" s="662"/>
      <c r="LAC95" s="662"/>
      <c r="LAD95" s="662"/>
      <c r="LAE95" s="662"/>
      <c r="LAF95" s="662"/>
      <c r="LAG95" s="662"/>
      <c r="LAH95" s="662"/>
      <c r="LAI95" s="662"/>
      <c r="LAJ95" s="662"/>
      <c r="LAK95" s="662"/>
      <c r="LAL95" s="662"/>
      <c r="LAM95" s="662"/>
      <c r="LAN95" s="662"/>
      <c r="LAO95" s="662"/>
      <c r="LAP95" s="662"/>
      <c r="LAQ95" s="662"/>
      <c r="LAR95" s="662"/>
      <c r="LAS95" s="662"/>
      <c r="LAT95" s="662"/>
      <c r="LAU95" s="662"/>
      <c r="LAV95" s="662"/>
      <c r="LAW95" s="662"/>
      <c r="LAX95" s="662"/>
      <c r="LAY95" s="662"/>
      <c r="LAZ95" s="662"/>
      <c r="LBA95" s="662"/>
      <c r="LBB95" s="662"/>
      <c r="LBC95" s="662"/>
      <c r="LBD95" s="662"/>
      <c r="LBE95" s="662"/>
      <c r="LBF95" s="662"/>
      <c r="LBG95" s="662"/>
      <c r="LBH95" s="662"/>
      <c r="LBI95" s="662"/>
      <c r="LBJ95" s="662"/>
      <c r="LBK95" s="662"/>
      <c r="LBL95" s="662"/>
      <c r="LBM95" s="662"/>
      <c r="LBN95" s="662"/>
      <c r="LBO95" s="662"/>
      <c r="LBP95" s="662"/>
      <c r="LBQ95" s="662"/>
      <c r="LBR95" s="662"/>
      <c r="LBS95" s="662"/>
      <c r="LBT95" s="662"/>
      <c r="LBU95" s="662"/>
      <c r="LBV95" s="662"/>
      <c r="LBW95" s="662"/>
      <c r="LBX95" s="662"/>
      <c r="LBY95" s="662"/>
      <c r="LBZ95" s="662"/>
      <c r="LCA95" s="662"/>
      <c r="LCB95" s="662"/>
      <c r="LCC95" s="662"/>
      <c r="LCD95" s="662"/>
      <c r="LCE95" s="662"/>
      <c r="LCF95" s="662"/>
      <c r="LCG95" s="662"/>
      <c r="LCH95" s="662"/>
      <c r="LCI95" s="662"/>
      <c r="LCJ95" s="662"/>
      <c r="LCK95" s="662"/>
      <c r="LCL95" s="662"/>
      <c r="LCM95" s="662"/>
      <c r="LCN95" s="662"/>
      <c r="LCO95" s="662"/>
      <c r="LCP95" s="662"/>
      <c r="LCQ95" s="662"/>
      <c r="LCR95" s="662"/>
      <c r="LCS95" s="662"/>
      <c r="LCT95" s="662"/>
      <c r="LCU95" s="662"/>
      <c r="LCV95" s="662"/>
      <c r="LCW95" s="662"/>
      <c r="LCX95" s="662"/>
      <c r="LCY95" s="662"/>
      <c r="LCZ95" s="662"/>
      <c r="LDA95" s="662"/>
      <c r="LDB95" s="662"/>
      <c r="LDC95" s="662"/>
      <c r="LDD95" s="662"/>
      <c r="LDE95" s="662"/>
      <c r="LDF95" s="662"/>
      <c r="LDG95" s="662"/>
      <c r="LDH95" s="662"/>
      <c r="LDI95" s="662"/>
      <c r="LDJ95" s="662"/>
      <c r="LDK95" s="662"/>
      <c r="LDL95" s="662"/>
      <c r="LDM95" s="662"/>
      <c r="LDN95" s="662"/>
      <c r="LDO95" s="662"/>
      <c r="LDP95" s="662"/>
      <c r="LDQ95" s="662"/>
      <c r="LDR95" s="662"/>
      <c r="LDS95" s="662"/>
      <c r="LDT95" s="662"/>
      <c r="LDU95" s="662"/>
      <c r="LDV95" s="662"/>
      <c r="LDW95" s="662"/>
      <c r="LDX95" s="662"/>
      <c r="LDY95" s="662"/>
      <c r="LDZ95" s="662"/>
      <c r="LEA95" s="662"/>
      <c r="LEB95" s="662"/>
      <c r="LEC95" s="662"/>
      <c r="LED95" s="662"/>
      <c r="LEE95" s="662"/>
      <c r="LEF95" s="662"/>
      <c r="LEG95" s="662"/>
      <c r="LEH95" s="662"/>
      <c r="LEI95" s="662"/>
      <c r="LEJ95" s="662"/>
      <c r="LEK95" s="662"/>
      <c r="LEL95" s="662"/>
      <c r="LEM95" s="662"/>
      <c r="LEN95" s="662"/>
      <c r="LEO95" s="662"/>
      <c r="LEP95" s="662"/>
      <c r="LEQ95" s="662"/>
      <c r="LER95" s="662"/>
      <c r="LES95" s="662"/>
      <c r="LET95" s="662"/>
      <c r="LEU95" s="662"/>
      <c r="LEV95" s="662"/>
      <c r="LEW95" s="662"/>
      <c r="LEX95" s="662"/>
      <c r="LEY95" s="662"/>
      <c r="LEZ95" s="662"/>
      <c r="LFA95" s="662"/>
      <c r="LFB95" s="662"/>
      <c r="LFC95" s="662"/>
      <c r="LFD95" s="662"/>
      <c r="LFE95" s="662"/>
      <c r="LFF95" s="662"/>
      <c r="LFG95" s="662"/>
      <c r="LFH95" s="662"/>
      <c r="LFI95" s="662"/>
      <c r="LFJ95" s="662"/>
      <c r="LFK95" s="662"/>
      <c r="LFL95" s="662"/>
      <c r="LFM95" s="662"/>
      <c r="LFN95" s="662"/>
      <c r="LFO95" s="662"/>
      <c r="LFP95" s="662"/>
      <c r="LFQ95" s="662"/>
      <c r="LFR95" s="662"/>
      <c r="LFS95" s="662"/>
      <c r="LFT95" s="662"/>
      <c r="LFU95" s="662"/>
      <c r="LFV95" s="662"/>
      <c r="LFW95" s="662"/>
      <c r="LFX95" s="662"/>
      <c r="LFY95" s="662"/>
      <c r="LFZ95" s="662"/>
      <c r="LGA95" s="662"/>
      <c r="LGB95" s="662"/>
      <c r="LGC95" s="662"/>
      <c r="LGD95" s="662"/>
      <c r="LGE95" s="662"/>
      <c r="LGF95" s="662"/>
      <c r="LGG95" s="662"/>
      <c r="LGH95" s="662"/>
      <c r="LGI95" s="662"/>
      <c r="LGJ95" s="662"/>
      <c r="LGK95" s="662"/>
      <c r="LGL95" s="662"/>
      <c r="LGM95" s="662"/>
      <c r="LGN95" s="662"/>
      <c r="LGO95" s="662"/>
      <c r="LGP95" s="662"/>
      <c r="LGQ95" s="662"/>
      <c r="LGR95" s="662"/>
      <c r="LGS95" s="662"/>
      <c r="LGT95" s="662"/>
      <c r="LGU95" s="662"/>
      <c r="LGV95" s="662"/>
      <c r="LGW95" s="662"/>
      <c r="LGX95" s="662"/>
      <c r="LGY95" s="662"/>
      <c r="LGZ95" s="662"/>
      <c r="LHA95" s="662"/>
      <c r="LHB95" s="662"/>
      <c r="LHC95" s="662"/>
      <c r="LHD95" s="662"/>
      <c r="LHE95" s="662"/>
      <c r="LHF95" s="662"/>
      <c r="LHG95" s="662"/>
      <c r="LHH95" s="662"/>
      <c r="LHI95" s="662"/>
      <c r="LHJ95" s="662"/>
      <c r="LHK95" s="662"/>
      <c r="LHL95" s="662"/>
      <c r="LHM95" s="662"/>
      <c r="LHN95" s="662"/>
      <c r="LHO95" s="662"/>
      <c r="LHP95" s="662"/>
      <c r="LHQ95" s="662"/>
      <c r="LHR95" s="662"/>
      <c r="LHS95" s="662"/>
      <c r="LHT95" s="662"/>
      <c r="LHU95" s="662"/>
      <c r="LHV95" s="662"/>
      <c r="LHW95" s="662"/>
      <c r="LHX95" s="662"/>
      <c r="LHY95" s="662"/>
      <c r="LHZ95" s="662"/>
      <c r="LIA95" s="662"/>
      <c r="LIB95" s="662"/>
      <c r="LIC95" s="662"/>
      <c r="LID95" s="662"/>
      <c r="LIE95" s="662"/>
      <c r="LIF95" s="662"/>
      <c r="LIG95" s="662"/>
      <c r="LIH95" s="662"/>
      <c r="LII95" s="662"/>
      <c r="LIJ95" s="662"/>
      <c r="LIK95" s="662"/>
      <c r="LIL95" s="662"/>
      <c r="LIM95" s="662"/>
      <c r="LIN95" s="662"/>
      <c r="LIO95" s="662"/>
      <c r="LIP95" s="662"/>
      <c r="LIQ95" s="662"/>
      <c r="LIR95" s="662"/>
      <c r="LIS95" s="662"/>
      <c r="LIT95" s="662"/>
      <c r="LIU95" s="662"/>
      <c r="LIV95" s="662"/>
      <c r="LIW95" s="662"/>
      <c r="LIX95" s="662"/>
      <c r="LIY95" s="662"/>
      <c r="LIZ95" s="662"/>
      <c r="LJA95" s="662"/>
      <c r="LJB95" s="662"/>
      <c r="LJC95" s="662"/>
      <c r="LJD95" s="662"/>
      <c r="LJE95" s="662"/>
      <c r="LJF95" s="662"/>
      <c r="LJG95" s="662"/>
      <c r="LJH95" s="662"/>
      <c r="LJI95" s="662"/>
      <c r="LJJ95" s="662"/>
      <c r="LJK95" s="662"/>
      <c r="LJL95" s="662"/>
      <c r="LJM95" s="662"/>
      <c r="LJN95" s="662"/>
      <c r="LJO95" s="662"/>
      <c r="LJP95" s="662"/>
      <c r="LJQ95" s="662"/>
      <c r="LJR95" s="662"/>
      <c r="LJS95" s="662"/>
      <c r="LJT95" s="662"/>
      <c r="LJU95" s="662"/>
      <c r="LJV95" s="662"/>
      <c r="LJW95" s="662"/>
      <c r="LJX95" s="662"/>
      <c r="LJY95" s="662"/>
      <c r="LJZ95" s="662"/>
      <c r="LKA95" s="662"/>
      <c r="LKB95" s="662"/>
      <c r="LKC95" s="662"/>
      <c r="LKD95" s="662"/>
      <c r="LKE95" s="662"/>
      <c r="LKF95" s="662"/>
      <c r="LKG95" s="662"/>
      <c r="LKH95" s="662"/>
      <c r="LKI95" s="662"/>
      <c r="LKJ95" s="662"/>
      <c r="LKK95" s="662"/>
      <c r="LKL95" s="662"/>
      <c r="LKM95" s="662"/>
      <c r="LKN95" s="662"/>
      <c r="LKO95" s="662"/>
      <c r="LKP95" s="662"/>
      <c r="LKQ95" s="662"/>
      <c r="LKR95" s="662"/>
      <c r="LKS95" s="662"/>
      <c r="LKT95" s="662"/>
      <c r="LKU95" s="662"/>
      <c r="LKV95" s="662"/>
      <c r="LKW95" s="662"/>
      <c r="LKX95" s="662"/>
      <c r="LKY95" s="662"/>
      <c r="LKZ95" s="662"/>
      <c r="LLA95" s="662"/>
      <c r="LLB95" s="662"/>
      <c r="LLC95" s="662"/>
      <c r="LLD95" s="662"/>
      <c r="LLE95" s="662"/>
      <c r="LLF95" s="662"/>
      <c r="LLG95" s="662"/>
      <c r="LLH95" s="662"/>
      <c r="LLI95" s="662"/>
      <c r="LLJ95" s="662"/>
      <c r="LLK95" s="662"/>
      <c r="LLL95" s="662"/>
      <c r="LLM95" s="662"/>
      <c r="LLN95" s="662"/>
      <c r="LLO95" s="662"/>
      <c r="LLP95" s="662"/>
      <c r="LLQ95" s="662"/>
      <c r="LLR95" s="662"/>
      <c r="LLS95" s="662"/>
      <c r="LLT95" s="662"/>
      <c r="LLU95" s="662"/>
      <c r="LLV95" s="662"/>
      <c r="LLW95" s="662"/>
      <c r="LLX95" s="662"/>
      <c r="LLY95" s="662"/>
      <c r="LLZ95" s="662"/>
      <c r="LMA95" s="662"/>
      <c r="LMB95" s="662"/>
      <c r="LMC95" s="662"/>
      <c r="LMD95" s="662"/>
      <c r="LME95" s="662"/>
      <c r="LMF95" s="662"/>
      <c r="LMG95" s="662"/>
      <c r="LMH95" s="662"/>
      <c r="LMI95" s="662"/>
      <c r="LMJ95" s="662"/>
      <c r="LMK95" s="662"/>
      <c r="LML95" s="662"/>
      <c r="LMM95" s="662"/>
      <c r="LMN95" s="662"/>
      <c r="LMO95" s="662"/>
      <c r="LMP95" s="662"/>
      <c r="LMQ95" s="662"/>
      <c r="LMR95" s="662"/>
      <c r="LMS95" s="662"/>
      <c r="LMT95" s="662"/>
      <c r="LMU95" s="662"/>
      <c r="LMV95" s="662"/>
      <c r="LMW95" s="662"/>
      <c r="LMX95" s="662"/>
      <c r="LMY95" s="662"/>
      <c r="LMZ95" s="662"/>
      <c r="LNA95" s="662"/>
      <c r="LNB95" s="662"/>
      <c r="LNC95" s="662"/>
      <c r="LND95" s="662"/>
      <c r="LNE95" s="662"/>
      <c r="LNF95" s="662"/>
      <c r="LNG95" s="662"/>
      <c r="LNH95" s="662"/>
      <c r="LNI95" s="662"/>
      <c r="LNJ95" s="662"/>
      <c r="LNK95" s="662"/>
      <c r="LNL95" s="662"/>
      <c r="LNM95" s="662"/>
      <c r="LNN95" s="662"/>
      <c r="LNO95" s="662"/>
      <c r="LNP95" s="662"/>
      <c r="LNQ95" s="662"/>
      <c r="LNR95" s="662"/>
      <c r="LNS95" s="662"/>
      <c r="LNT95" s="662"/>
      <c r="LNU95" s="662"/>
      <c r="LNV95" s="662"/>
      <c r="LNW95" s="662"/>
      <c r="LNX95" s="662"/>
      <c r="LNY95" s="662"/>
      <c r="LNZ95" s="662"/>
      <c r="LOA95" s="662"/>
      <c r="LOB95" s="662"/>
      <c r="LOC95" s="662"/>
      <c r="LOD95" s="662"/>
      <c r="LOE95" s="662"/>
      <c r="LOF95" s="662"/>
      <c r="LOG95" s="662"/>
      <c r="LOH95" s="662"/>
      <c r="LOI95" s="662"/>
      <c r="LOJ95" s="662"/>
      <c r="LOK95" s="662"/>
      <c r="LOL95" s="662"/>
      <c r="LOM95" s="662"/>
      <c r="LON95" s="662"/>
      <c r="LOO95" s="662"/>
      <c r="LOP95" s="662"/>
      <c r="LOQ95" s="662"/>
      <c r="LOR95" s="662"/>
      <c r="LOS95" s="662"/>
      <c r="LOT95" s="662"/>
      <c r="LOU95" s="662"/>
      <c r="LOV95" s="662"/>
      <c r="LOW95" s="662"/>
      <c r="LOX95" s="662"/>
      <c r="LOY95" s="662"/>
      <c r="LOZ95" s="662"/>
      <c r="LPA95" s="662"/>
      <c r="LPB95" s="662"/>
      <c r="LPC95" s="662"/>
      <c r="LPD95" s="662"/>
      <c r="LPE95" s="662"/>
      <c r="LPF95" s="662"/>
      <c r="LPG95" s="662"/>
      <c r="LPH95" s="662"/>
      <c r="LPI95" s="662"/>
      <c r="LPJ95" s="662"/>
      <c r="LPK95" s="662"/>
      <c r="LPL95" s="662"/>
      <c r="LPM95" s="662"/>
      <c r="LPN95" s="662"/>
      <c r="LPO95" s="662"/>
      <c r="LPP95" s="662"/>
      <c r="LPQ95" s="662"/>
      <c r="LPR95" s="662"/>
      <c r="LPS95" s="662"/>
      <c r="LPT95" s="662"/>
      <c r="LPU95" s="662"/>
      <c r="LPV95" s="662"/>
      <c r="LPW95" s="662"/>
      <c r="LPX95" s="662"/>
      <c r="LPY95" s="662"/>
      <c r="LPZ95" s="662"/>
      <c r="LQA95" s="662"/>
      <c r="LQB95" s="662"/>
      <c r="LQC95" s="662"/>
      <c r="LQD95" s="662"/>
      <c r="LQE95" s="662"/>
      <c r="LQF95" s="662"/>
      <c r="LQG95" s="662"/>
      <c r="LQH95" s="662"/>
      <c r="LQI95" s="662"/>
      <c r="LQJ95" s="662"/>
      <c r="LQK95" s="662"/>
      <c r="LQL95" s="662"/>
      <c r="LQM95" s="662"/>
      <c r="LQN95" s="662"/>
      <c r="LQO95" s="662"/>
      <c r="LQP95" s="662"/>
      <c r="LQQ95" s="662"/>
      <c r="LQR95" s="662"/>
      <c r="LQS95" s="662"/>
      <c r="LQT95" s="662"/>
      <c r="LQU95" s="662"/>
      <c r="LQV95" s="662"/>
      <c r="LQW95" s="662"/>
      <c r="LQX95" s="662"/>
      <c r="LQY95" s="662"/>
      <c r="LQZ95" s="662"/>
      <c r="LRA95" s="662"/>
      <c r="LRB95" s="662"/>
      <c r="LRC95" s="662"/>
      <c r="LRD95" s="662"/>
      <c r="LRE95" s="662"/>
      <c r="LRF95" s="662"/>
      <c r="LRG95" s="662"/>
      <c r="LRH95" s="662"/>
      <c r="LRI95" s="662"/>
      <c r="LRJ95" s="662"/>
      <c r="LRK95" s="662"/>
      <c r="LRL95" s="662"/>
      <c r="LRM95" s="662"/>
      <c r="LRN95" s="662"/>
      <c r="LRO95" s="662"/>
      <c r="LRP95" s="662"/>
      <c r="LRQ95" s="662"/>
      <c r="LRR95" s="662"/>
      <c r="LRS95" s="662"/>
      <c r="LRT95" s="662"/>
      <c r="LRU95" s="662"/>
      <c r="LRV95" s="662"/>
      <c r="LRW95" s="662"/>
      <c r="LRX95" s="662"/>
      <c r="LRY95" s="662"/>
      <c r="LRZ95" s="662"/>
      <c r="LSA95" s="662"/>
      <c r="LSB95" s="662"/>
      <c r="LSC95" s="662"/>
      <c r="LSD95" s="662"/>
      <c r="LSE95" s="662"/>
      <c r="LSF95" s="662"/>
      <c r="LSG95" s="662"/>
      <c r="LSH95" s="662"/>
      <c r="LSI95" s="662"/>
      <c r="LSJ95" s="662"/>
      <c r="LSK95" s="662"/>
      <c r="LSL95" s="662"/>
      <c r="LSM95" s="662"/>
      <c r="LSN95" s="662"/>
      <c r="LSO95" s="662"/>
      <c r="LSP95" s="662"/>
      <c r="LSQ95" s="662"/>
      <c r="LSR95" s="662"/>
      <c r="LSS95" s="662"/>
      <c r="LST95" s="662"/>
      <c r="LSU95" s="662"/>
      <c r="LSV95" s="662"/>
      <c r="LSW95" s="662"/>
      <c r="LSX95" s="662"/>
      <c r="LSY95" s="662"/>
      <c r="LSZ95" s="662"/>
      <c r="LTA95" s="662"/>
      <c r="LTB95" s="662"/>
      <c r="LTC95" s="662"/>
      <c r="LTD95" s="662"/>
      <c r="LTE95" s="662"/>
      <c r="LTF95" s="662"/>
      <c r="LTG95" s="662"/>
      <c r="LTH95" s="662"/>
      <c r="LTI95" s="662"/>
      <c r="LTJ95" s="662"/>
      <c r="LTK95" s="662"/>
      <c r="LTL95" s="662"/>
      <c r="LTM95" s="662"/>
      <c r="LTN95" s="662"/>
      <c r="LTO95" s="662"/>
      <c r="LTP95" s="662"/>
      <c r="LTQ95" s="662"/>
      <c r="LTR95" s="662"/>
      <c r="LTS95" s="662"/>
      <c r="LTT95" s="662"/>
      <c r="LTU95" s="662"/>
      <c r="LTV95" s="662"/>
      <c r="LTW95" s="662"/>
      <c r="LTX95" s="662"/>
      <c r="LTY95" s="662"/>
      <c r="LTZ95" s="662"/>
      <c r="LUA95" s="662"/>
      <c r="LUB95" s="662"/>
      <c r="LUC95" s="662"/>
      <c r="LUD95" s="662"/>
      <c r="LUE95" s="662"/>
      <c r="LUF95" s="662"/>
      <c r="LUG95" s="662"/>
      <c r="LUH95" s="662"/>
      <c r="LUI95" s="662"/>
      <c r="LUJ95" s="662"/>
      <c r="LUK95" s="662"/>
      <c r="LUL95" s="662"/>
      <c r="LUM95" s="662"/>
      <c r="LUN95" s="662"/>
      <c r="LUO95" s="662"/>
      <c r="LUP95" s="662"/>
      <c r="LUQ95" s="662"/>
      <c r="LUR95" s="662"/>
      <c r="LUS95" s="662"/>
      <c r="LUT95" s="662"/>
      <c r="LUU95" s="662"/>
      <c r="LUV95" s="662"/>
      <c r="LUW95" s="662"/>
      <c r="LUX95" s="662"/>
      <c r="LUY95" s="662"/>
      <c r="LUZ95" s="662"/>
      <c r="LVA95" s="662"/>
      <c r="LVB95" s="662"/>
      <c r="LVC95" s="662"/>
      <c r="LVD95" s="662"/>
      <c r="LVE95" s="662"/>
      <c r="LVF95" s="662"/>
      <c r="LVG95" s="662"/>
      <c r="LVH95" s="662"/>
      <c r="LVI95" s="662"/>
      <c r="LVJ95" s="662"/>
      <c r="LVK95" s="662"/>
      <c r="LVL95" s="662"/>
      <c r="LVM95" s="662"/>
      <c r="LVN95" s="662"/>
      <c r="LVO95" s="662"/>
      <c r="LVP95" s="662"/>
      <c r="LVQ95" s="662"/>
      <c r="LVR95" s="662"/>
      <c r="LVS95" s="662"/>
      <c r="LVT95" s="662"/>
      <c r="LVU95" s="662"/>
      <c r="LVV95" s="662"/>
      <c r="LVW95" s="662"/>
      <c r="LVX95" s="662"/>
      <c r="LVY95" s="662"/>
      <c r="LVZ95" s="662"/>
      <c r="LWA95" s="662"/>
      <c r="LWB95" s="662"/>
      <c r="LWC95" s="662"/>
      <c r="LWD95" s="662"/>
      <c r="LWE95" s="662"/>
      <c r="LWF95" s="662"/>
      <c r="LWG95" s="662"/>
      <c r="LWH95" s="662"/>
      <c r="LWI95" s="662"/>
      <c r="LWJ95" s="662"/>
      <c r="LWK95" s="662"/>
      <c r="LWL95" s="662"/>
      <c r="LWM95" s="662"/>
      <c r="LWN95" s="662"/>
      <c r="LWO95" s="662"/>
      <c r="LWP95" s="662"/>
      <c r="LWQ95" s="662"/>
      <c r="LWR95" s="662"/>
      <c r="LWS95" s="662"/>
      <c r="LWT95" s="662"/>
      <c r="LWU95" s="662"/>
      <c r="LWV95" s="662"/>
      <c r="LWW95" s="662"/>
      <c r="LWX95" s="662"/>
      <c r="LWY95" s="662"/>
      <c r="LWZ95" s="662"/>
      <c r="LXA95" s="662"/>
      <c r="LXB95" s="662"/>
      <c r="LXC95" s="662"/>
      <c r="LXD95" s="662"/>
      <c r="LXE95" s="662"/>
      <c r="LXF95" s="662"/>
      <c r="LXG95" s="662"/>
      <c r="LXH95" s="662"/>
      <c r="LXI95" s="662"/>
      <c r="LXJ95" s="662"/>
      <c r="LXK95" s="662"/>
      <c r="LXL95" s="662"/>
      <c r="LXM95" s="662"/>
      <c r="LXN95" s="662"/>
      <c r="LXO95" s="662"/>
      <c r="LXP95" s="662"/>
      <c r="LXQ95" s="662"/>
      <c r="LXR95" s="662"/>
      <c r="LXS95" s="662"/>
      <c r="LXT95" s="662"/>
      <c r="LXU95" s="662"/>
      <c r="LXV95" s="662"/>
      <c r="LXW95" s="662"/>
      <c r="LXX95" s="662"/>
      <c r="LXY95" s="662"/>
      <c r="LXZ95" s="662"/>
      <c r="LYA95" s="662"/>
      <c r="LYB95" s="662"/>
      <c r="LYC95" s="662"/>
      <c r="LYD95" s="662"/>
      <c r="LYE95" s="662"/>
      <c r="LYF95" s="662"/>
      <c r="LYG95" s="662"/>
      <c r="LYH95" s="662"/>
      <c r="LYI95" s="662"/>
      <c r="LYJ95" s="662"/>
      <c r="LYK95" s="662"/>
      <c r="LYL95" s="662"/>
      <c r="LYM95" s="662"/>
      <c r="LYN95" s="662"/>
      <c r="LYO95" s="662"/>
      <c r="LYP95" s="662"/>
      <c r="LYQ95" s="662"/>
      <c r="LYR95" s="662"/>
      <c r="LYS95" s="662"/>
      <c r="LYT95" s="662"/>
      <c r="LYU95" s="662"/>
      <c r="LYV95" s="662"/>
      <c r="LYW95" s="662"/>
      <c r="LYX95" s="662"/>
      <c r="LYY95" s="662"/>
      <c r="LYZ95" s="662"/>
      <c r="LZA95" s="662"/>
      <c r="LZB95" s="662"/>
      <c r="LZC95" s="662"/>
      <c r="LZD95" s="662"/>
      <c r="LZE95" s="662"/>
      <c r="LZF95" s="662"/>
      <c r="LZG95" s="662"/>
      <c r="LZH95" s="662"/>
      <c r="LZI95" s="662"/>
      <c r="LZJ95" s="662"/>
      <c r="LZK95" s="662"/>
      <c r="LZL95" s="662"/>
      <c r="LZM95" s="662"/>
      <c r="LZN95" s="662"/>
      <c r="LZO95" s="662"/>
      <c r="LZP95" s="662"/>
      <c r="LZQ95" s="662"/>
      <c r="LZR95" s="662"/>
      <c r="LZS95" s="662"/>
      <c r="LZT95" s="662"/>
      <c r="LZU95" s="662"/>
      <c r="LZV95" s="662"/>
      <c r="LZW95" s="662"/>
      <c r="LZX95" s="662"/>
      <c r="LZY95" s="662"/>
      <c r="LZZ95" s="662"/>
      <c r="MAA95" s="662"/>
      <c r="MAB95" s="662"/>
      <c r="MAC95" s="662"/>
      <c r="MAD95" s="662"/>
      <c r="MAE95" s="662"/>
      <c r="MAF95" s="662"/>
      <c r="MAG95" s="662"/>
      <c r="MAH95" s="662"/>
      <c r="MAI95" s="662"/>
      <c r="MAJ95" s="662"/>
      <c r="MAK95" s="662"/>
      <c r="MAL95" s="662"/>
      <c r="MAM95" s="662"/>
      <c r="MAN95" s="662"/>
      <c r="MAO95" s="662"/>
      <c r="MAP95" s="662"/>
      <c r="MAQ95" s="662"/>
      <c r="MAR95" s="662"/>
      <c r="MAS95" s="662"/>
      <c r="MAT95" s="662"/>
      <c r="MAU95" s="662"/>
      <c r="MAV95" s="662"/>
      <c r="MAW95" s="662"/>
      <c r="MAX95" s="662"/>
      <c r="MAY95" s="662"/>
      <c r="MAZ95" s="662"/>
      <c r="MBA95" s="662"/>
      <c r="MBB95" s="662"/>
      <c r="MBC95" s="662"/>
      <c r="MBD95" s="662"/>
      <c r="MBE95" s="662"/>
      <c r="MBF95" s="662"/>
      <c r="MBG95" s="662"/>
      <c r="MBH95" s="662"/>
      <c r="MBI95" s="662"/>
      <c r="MBJ95" s="662"/>
      <c r="MBK95" s="662"/>
      <c r="MBL95" s="662"/>
      <c r="MBM95" s="662"/>
      <c r="MBN95" s="662"/>
      <c r="MBO95" s="662"/>
      <c r="MBP95" s="662"/>
      <c r="MBQ95" s="662"/>
      <c r="MBR95" s="662"/>
      <c r="MBS95" s="662"/>
      <c r="MBT95" s="662"/>
      <c r="MBU95" s="662"/>
      <c r="MBV95" s="662"/>
      <c r="MBW95" s="662"/>
      <c r="MBX95" s="662"/>
      <c r="MBY95" s="662"/>
      <c r="MBZ95" s="662"/>
      <c r="MCA95" s="662"/>
      <c r="MCB95" s="662"/>
      <c r="MCC95" s="662"/>
      <c r="MCD95" s="662"/>
      <c r="MCE95" s="662"/>
      <c r="MCF95" s="662"/>
      <c r="MCG95" s="662"/>
      <c r="MCH95" s="662"/>
      <c r="MCI95" s="662"/>
      <c r="MCJ95" s="662"/>
      <c r="MCK95" s="662"/>
      <c r="MCL95" s="662"/>
      <c r="MCM95" s="662"/>
      <c r="MCN95" s="662"/>
      <c r="MCO95" s="662"/>
      <c r="MCP95" s="662"/>
      <c r="MCQ95" s="662"/>
      <c r="MCR95" s="662"/>
      <c r="MCS95" s="662"/>
      <c r="MCT95" s="662"/>
      <c r="MCU95" s="662"/>
      <c r="MCV95" s="662"/>
      <c r="MCW95" s="662"/>
      <c r="MCX95" s="662"/>
      <c r="MCY95" s="662"/>
      <c r="MCZ95" s="662"/>
      <c r="MDA95" s="662"/>
      <c r="MDB95" s="662"/>
      <c r="MDC95" s="662"/>
      <c r="MDD95" s="662"/>
      <c r="MDE95" s="662"/>
      <c r="MDF95" s="662"/>
      <c r="MDG95" s="662"/>
      <c r="MDH95" s="662"/>
      <c r="MDI95" s="662"/>
      <c r="MDJ95" s="662"/>
      <c r="MDK95" s="662"/>
      <c r="MDL95" s="662"/>
      <c r="MDM95" s="662"/>
      <c r="MDN95" s="662"/>
      <c r="MDO95" s="662"/>
      <c r="MDP95" s="662"/>
      <c r="MDQ95" s="662"/>
      <c r="MDR95" s="662"/>
      <c r="MDS95" s="662"/>
      <c r="MDT95" s="662"/>
      <c r="MDU95" s="662"/>
      <c r="MDV95" s="662"/>
      <c r="MDW95" s="662"/>
      <c r="MDX95" s="662"/>
      <c r="MDY95" s="662"/>
      <c r="MDZ95" s="662"/>
      <c r="MEA95" s="662"/>
      <c r="MEB95" s="662"/>
      <c r="MEC95" s="662"/>
      <c r="MED95" s="662"/>
      <c r="MEE95" s="662"/>
      <c r="MEF95" s="662"/>
      <c r="MEG95" s="662"/>
      <c r="MEH95" s="662"/>
      <c r="MEI95" s="662"/>
      <c r="MEJ95" s="662"/>
      <c r="MEK95" s="662"/>
      <c r="MEL95" s="662"/>
      <c r="MEM95" s="662"/>
      <c r="MEN95" s="662"/>
      <c r="MEO95" s="662"/>
      <c r="MEP95" s="662"/>
      <c r="MEQ95" s="662"/>
      <c r="MER95" s="662"/>
      <c r="MES95" s="662"/>
      <c r="MET95" s="662"/>
      <c r="MEU95" s="662"/>
      <c r="MEV95" s="662"/>
      <c r="MEW95" s="662"/>
      <c r="MEX95" s="662"/>
      <c r="MEY95" s="662"/>
      <c r="MEZ95" s="662"/>
      <c r="MFA95" s="662"/>
      <c r="MFB95" s="662"/>
      <c r="MFC95" s="662"/>
      <c r="MFD95" s="662"/>
      <c r="MFE95" s="662"/>
      <c r="MFF95" s="662"/>
      <c r="MFG95" s="662"/>
      <c r="MFH95" s="662"/>
      <c r="MFI95" s="662"/>
      <c r="MFJ95" s="662"/>
      <c r="MFK95" s="662"/>
      <c r="MFL95" s="662"/>
      <c r="MFM95" s="662"/>
      <c r="MFN95" s="662"/>
      <c r="MFO95" s="662"/>
      <c r="MFP95" s="662"/>
      <c r="MFQ95" s="662"/>
      <c r="MFR95" s="662"/>
      <c r="MFS95" s="662"/>
      <c r="MFT95" s="662"/>
      <c r="MFU95" s="662"/>
      <c r="MFV95" s="662"/>
      <c r="MFW95" s="662"/>
      <c r="MFX95" s="662"/>
      <c r="MFY95" s="662"/>
      <c r="MFZ95" s="662"/>
      <c r="MGA95" s="662"/>
      <c r="MGB95" s="662"/>
      <c r="MGC95" s="662"/>
      <c r="MGD95" s="662"/>
      <c r="MGE95" s="662"/>
      <c r="MGF95" s="662"/>
      <c r="MGG95" s="662"/>
      <c r="MGH95" s="662"/>
      <c r="MGI95" s="662"/>
      <c r="MGJ95" s="662"/>
      <c r="MGK95" s="662"/>
      <c r="MGL95" s="662"/>
      <c r="MGM95" s="662"/>
      <c r="MGN95" s="662"/>
      <c r="MGO95" s="662"/>
      <c r="MGP95" s="662"/>
      <c r="MGQ95" s="662"/>
      <c r="MGR95" s="662"/>
      <c r="MGS95" s="662"/>
      <c r="MGT95" s="662"/>
      <c r="MGU95" s="662"/>
      <c r="MGV95" s="662"/>
      <c r="MGW95" s="662"/>
      <c r="MGX95" s="662"/>
      <c r="MGY95" s="662"/>
      <c r="MGZ95" s="662"/>
      <c r="MHA95" s="662"/>
      <c r="MHB95" s="662"/>
      <c r="MHC95" s="662"/>
      <c r="MHD95" s="662"/>
      <c r="MHE95" s="662"/>
      <c r="MHF95" s="662"/>
      <c r="MHG95" s="662"/>
      <c r="MHH95" s="662"/>
      <c r="MHI95" s="662"/>
      <c r="MHJ95" s="662"/>
      <c r="MHK95" s="662"/>
      <c r="MHL95" s="662"/>
      <c r="MHM95" s="662"/>
      <c r="MHN95" s="662"/>
      <c r="MHO95" s="662"/>
      <c r="MHP95" s="662"/>
      <c r="MHQ95" s="662"/>
      <c r="MHR95" s="662"/>
      <c r="MHS95" s="662"/>
      <c r="MHT95" s="662"/>
      <c r="MHU95" s="662"/>
      <c r="MHV95" s="662"/>
      <c r="MHW95" s="662"/>
      <c r="MHX95" s="662"/>
      <c r="MHY95" s="662"/>
      <c r="MHZ95" s="662"/>
      <c r="MIA95" s="662"/>
      <c r="MIB95" s="662"/>
      <c r="MIC95" s="662"/>
      <c r="MID95" s="662"/>
      <c r="MIE95" s="662"/>
      <c r="MIF95" s="662"/>
      <c r="MIG95" s="662"/>
      <c r="MIH95" s="662"/>
      <c r="MII95" s="662"/>
      <c r="MIJ95" s="662"/>
      <c r="MIK95" s="662"/>
      <c r="MIL95" s="662"/>
      <c r="MIM95" s="662"/>
      <c r="MIN95" s="662"/>
      <c r="MIO95" s="662"/>
      <c r="MIP95" s="662"/>
      <c r="MIQ95" s="662"/>
      <c r="MIR95" s="662"/>
      <c r="MIS95" s="662"/>
      <c r="MIT95" s="662"/>
      <c r="MIU95" s="662"/>
      <c r="MIV95" s="662"/>
      <c r="MIW95" s="662"/>
      <c r="MIX95" s="662"/>
      <c r="MIY95" s="662"/>
      <c r="MIZ95" s="662"/>
      <c r="MJA95" s="662"/>
      <c r="MJB95" s="662"/>
      <c r="MJC95" s="662"/>
      <c r="MJD95" s="662"/>
      <c r="MJE95" s="662"/>
      <c r="MJF95" s="662"/>
      <c r="MJG95" s="662"/>
      <c r="MJH95" s="662"/>
      <c r="MJI95" s="662"/>
      <c r="MJJ95" s="662"/>
      <c r="MJK95" s="662"/>
      <c r="MJL95" s="662"/>
      <c r="MJM95" s="662"/>
      <c r="MJN95" s="662"/>
      <c r="MJO95" s="662"/>
      <c r="MJP95" s="662"/>
      <c r="MJQ95" s="662"/>
      <c r="MJR95" s="662"/>
      <c r="MJS95" s="662"/>
      <c r="MJT95" s="662"/>
      <c r="MJU95" s="662"/>
      <c r="MJV95" s="662"/>
      <c r="MJW95" s="662"/>
      <c r="MJX95" s="662"/>
      <c r="MJY95" s="662"/>
      <c r="MJZ95" s="662"/>
      <c r="MKA95" s="662"/>
      <c r="MKB95" s="662"/>
      <c r="MKC95" s="662"/>
      <c r="MKD95" s="662"/>
      <c r="MKE95" s="662"/>
      <c r="MKF95" s="662"/>
      <c r="MKG95" s="662"/>
      <c r="MKH95" s="662"/>
      <c r="MKI95" s="662"/>
      <c r="MKJ95" s="662"/>
      <c r="MKK95" s="662"/>
      <c r="MKL95" s="662"/>
      <c r="MKM95" s="662"/>
      <c r="MKN95" s="662"/>
      <c r="MKO95" s="662"/>
      <c r="MKP95" s="662"/>
      <c r="MKQ95" s="662"/>
      <c r="MKR95" s="662"/>
      <c r="MKS95" s="662"/>
      <c r="MKT95" s="662"/>
      <c r="MKU95" s="662"/>
      <c r="MKV95" s="662"/>
      <c r="MKW95" s="662"/>
      <c r="MKX95" s="662"/>
      <c r="MKY95" s="662"/>
      <c r="MKZ95" s="662"/>
      <c r="MLA95" s="662"/>
      <c r="MLB95" s="662"/>
      <c r="MLC95" s="662"/>
      <c r="MLD95" s="662"/>
      <c r="MLE95" s="662"/>
      <c r="MLF95" s="662"/>
      <c r="MLG95" s="662"/>
      <c r="MLH95" s="662"/>
      <c r="MLI95" s="662"/>
      <c r="MLJ95" s="662"/>
      <c r="MLK95" s="662"/>
      <c r="MLL95" s="662"/>
      <c r="MLM95" s="662"/>
      <c r="MLN95" s="662"/>
      <c r="MLO95" s="662"/>
      <c r="MLP95" s="662"/>
      <c r="MLQ95" s="662"/>
      <c r="MLR95" s="662"/>
      <c r="MLS95" s="662"/>
      <c r="MLT95" s="662"/>
      <c r="MLU95" s="662"/>
      <c r="MLV95" s="662"/>
      <c r="MLW95" s="662"/>
      <c r="MLX95" s="662"/>
      <c r="MLY95" s="662"/>
      <c r="MLZ95" s="662"/>
      <c r="MMA95" s="662"/>
      <c r="MMB95" s="662"/>
      <c r="MMC95" s="662"/>
      <c r="MMD95" s="662"/>
      <c r="MME95" s="662"/>
      <c r="MMF95" s="662"/>
      <c r="MMG95" s="662"/>
      <c r="MMH95" s="662"/>
      <c r="MMI95" s="662"/>
      <c r="MMJ95" s="662"/>
      <c r="MMK95" s="662"/>
      <c r="MML95" s="662"/>
      <c r="MMM95" s="662"/>
      <c r="MMN95" s="662"/>
      <c r="MMO95" s="662"/>
      <c r="MMP95" s="662"/>
      <c r="MMQ95" s="662"/>
      <c r="MMR95" s="662"/>
      <c r="MMS95" s="662"/>
      <c r="MMT95" s="662"/>
      <c r="MMU95" s="662"/>
      <c r="MMV95" s="662"/>
      <c r="MMW95" s="662"/>
      <c r="MMX95" s="662"/>
      <c r="MMY95" s="662"/>
      <c r="MMZ95" s="662"/>
      <c r="MNA95" s="662"/>
      <c r="MNB95" s="662"/>
      <c r="MNC95" s="662"/>
      <c r="MND95" s="662"/>
      <c r="MNE95" s="662"/>
      <c r="MNF95" s="662"/>
      <c r="MNG95" s="662"/>
      <c r="MNH95" s="662"/>
      <c r="MNI95" s="662"/>
      <c r="MNJ95" s="662"/>
      <c r="MNK95" s="662"/>
      <c r="MNL95" s="662"/>
      <c r="MNM95" s="662"/>
      <c r="MNN95" s="662"/>
      <c r="MNO95" s="662"/>
      <c r="MNP95" s="662"/>
      <c r="MNQ95" s="662"/>
      <c r="MNR95" s="662"/>
      <c r="MNS95" s="662"/>
      <c r="MNT95" s="662"/>
      <c r="MNU95" s="662"/>
      <c r="MNV95" s="662"/>
      <c r="MNW95" s="662"/>
      <c r="MNX95" s="662"/>
      <c r="MNY95" s="662"/>
      <c r="MNZ95" s="662"/>
      <c r="MOA95" s="662"/>
      <c r="MOB95" s="662"/>
      <c r="MOC95" s="662"/>
      <c r="MOD95" s="662"/>
      <c r="MOE95" s="662"/>
      <c r="MOF95" s="662"/>
      <c r="MOG95" s="662"/>
      <c r="MOH95" s="662"/>
      <c r="MOI95" s="662"/>
      <c r="MOJ95" s="662"/>
      <c r="MOK95" s="662"/>
      <c r="MOL95" s="662"/>
      <c r="MOM95" s="662"/>
      <c r="MON95" s="662"/>
      <c r="MOO95" s="662"/>
      <c r="MOP95" s="662"/>
      <c r="MOQ95" s="662"/>
      <c r="MOR95" s="662"/>
      <c r="MOS95" s="662"/>
      <c r="MOT95" s="662"/>
      <c r="MOU95" s="662"/>
      <c r="MOV95" s="662"/>
      <c r="MOW95" s="662"/>
      <c r="MOX95" s="662"/>
      <c r="MOY95" s="662"/>
      <c r="MOZ95" s="662"/>
      <c r="MPA95" s="662"/>
      <c r="MPB95" s="662"/>
      <c r="MPC95" s="662"/>
      <c r="MPD95" s="662"/>
      <c r="MPE95" s="662"/>
      <c r="MPF95" s="662"/>
      <c r="MPG95" s="662"/>
      <c r="MPH95" s="662"/>
      <c r="MPI95" s="662"/>
      <c r="MPJ95" s="662"/>
      <c r="MPK95" s="662"/>
      <c r="MPL95" s="662"/>
      <c r="MPM95" s="662"/>
      <c r="MPN95" s="662"/>
      <c r="MPO95" s="662"/>
      <c r="MPP95" s="662"/>
      <c r="MPQ95" s="662"/>
      <c r="MPR95" s="662"/>
      <c r="MPS95" s="662"/>
      <c r="MPT95" s="662"/>
      <c r="MPU95" s="662"/>
      <c r="MPV95" s="662"/>
      <c r="MPW95" s="662"/>
      <c r="MPX95" s="662"/>
      <c r="MPY95" s="662"/>
      <c r="MPZ95" s="662"/>
      <c r="MQA95" s="662"/>
      <c r="MQB95" s="662"/>
      <c r="MQC95" s="662"/>
      <c r="MQD95" s="662"/>
      <c r="MQE95" s="662"/>
      <c r="MQF95" s="662"/>
      <c r="MQG95" s="662"/>
      <c r="MQH95" s="662"/>
      <c r="MQI95" s="662"/>
      <c r="MQJ95" s="662"/>
      <c r="MQK95" s="662"/>
      <c r="MQL95" s="662"/>
      <c r="MQM95" s="662"/>
      <c r="MQN95" s="662"/>
      <c r="MQO95" s="662"/>
      <c r="MQP95" s="662"/>
      <c r="MQQ95" s="662"/>
      <c r="MQR95" s="662"/>
      <c r="MQS95" s="662"/>
      <c r="MQT95" s="662"/>
      <c r="MQU95" s="662"/>
      <c r="MQV95" s="662"/>
      <c r="MQW95" s="662"/>
      <c r="MQX95" s="662"/>
      <c r="MQY95" s="662"/>
      <c r="MQZ95" s="662"/>
      <c r="MRA95" s="662"/>
      <c r="MRB95" s="662"/>
      <c r="MRC95" s="662"/>
      <c r="MRD95" s="662"/>
      <c r="MRE95" s="662"/>
      <c r="MRF95" s="662"/>
      <c r="MRG95" s="662"/>
      <c r="MRH95" s="662"/>
      <c r="MRI95" s="662"/>
      <c r="MRJ95" s="662"/>
      <c r="MRK95" s="662"/>
      <c r="MRL95" s="662"/>
      <c r="MRM95" s="662"/>
      <c r="MRN95" s="662"/>
      <c r="MRO95" s="662"/>
      <c r="MRP95" s="662"/>
      <c r="MRQ95" s="662"/>
      <c r="MRR95" s="662"/>
      <c r="MRS95" s="662"/>
      <c r="MRT95" s="662"/>
      <c r="MRU95" s="662"/>
      <c r="MRV95" s="662"/>
      <c r="MRW95" s="662"/>
      <c r="MRX95" s="662"/>
      <c r="MRY95" s="662"/>
      <c r="MRZ95" s="662"/>
      <c r="MSA95" s="662"/>
      <c r="MSB95" s="662"/>
      <c r="MSC95" s="662"/>
      <c r="MSD95" s="662"/>
      <c r="MSE95" s="662"/>
      <c r="MSF95" s="662"/>
      <c r="MSG95" s="662"/>
      <c r="MSH95" s="662"/>
      <c r="MSI95" s="662"/>
      <c r="MSJ95" s="662"/>
      <c r="MSK95" s="662"/>
      <c r="MSL95" s="662"/>
      <c r="MSM95" s="662"/>
      <c r="MSN95" s="662"/>
      <c r="MSO95" s="662"/>
      <c r="MSP95" s="662"/>
      <c r="MSQ95" s="662"/>
      <c r="MSR95" s="662"/>
      <c r="MSS95" s="662"/>
      <c r="MST95" s="662"/>
      <c r="MSU95" s="662"/>
      <c r="MSV95" s="662"/>
      <c r="MSW95" s="662"/>
      <c r="MSX95" s="662"/>
      <c r="MSY95" s="662"/>
      <c r="MSZ95" s="662"/>
      <c r="MTA95" s="662"/>
      <c r="MTB95" s="662"/>
      <c r="MTC95" s="662"/>
      <c r="MTD95" s="662"/>
      <c r="MTE95" s="662"/>
      <c r="MTF95" s="662"/>
      <c r="MTG95" s="662"/>
      <c r="MTH95" s="662"/>
      <c r="MTI95" s="662"/>
      <c r="MTJ95" s="662"/>
      <c r="MTK95" s="662"/>
      <c r="MTL95" s="662"/>
      <c r="MTM95" s="662"/>
      <c r="MTN95" s="662"/>
      <c r="MTO95" s="662"/>
      <c r="MTP95" s="662"/>
      <c r="MTQ95" s="662"/>
      <c r="MTR95" s="662"/>
      <c r="MTS95" s="662"/>
      <c r="MTT95" s="662"/>
      <c r="MTU95" s="662"/>
      <c r="MTV95" s="662"/>
      <c r="MTW95" s="662"/>
      <c r="MTX95" s="662"/>
      <c r="MTY95" s="662"/>
      <c r="MTZ95" s="662"/>
      <c r="MUA95" s="662"/>
      <c r="MUB95" s="662"/>
      <c r="MUC95" s="662"/>
      <c r="MUD95" s="662"/>
      <c r="MUE95" s="662"/>
      <c r="MUF95" s="662"/>
      <c r="MUG95" s="662"/>
      <c r="MUH95" s="662"/>
      <c r="MUI95" s="662"/>
      <c r="MUJ95" s="662"/>
      <c r="MUK95" s="662"/>
      <c r="MUL95" s="662"/>
      <c r="MUM95" s="662"/>
      <c r="MUN95" s="662"/>
      <c r="MUO95" s="662"/>
      <c r="MUP95" s="662"/>
      <c r="MUQ95" s="662"/>
      <c r="MUR95" s="662"/>
      <c r="MUS95" s="662"/>
      <c r="MUT95" s="662"/>
      <c r="MUU95" s="662"/>
      <c r="MUV95" s="662"/>
      <c r="MUW95" s="662"/>
      <c r="MUX95" s="662"/>
      <c r="MUY95" s="662"/>
      <c r="MUZ95" s="662"/>
      <c r="MVA95" s="662"/>
      <c r="MVB95" s="662"/>
      <c r="MVC95" s="662"/>
      <c r="MVD95" s="662"/>
      <c r="MVE95" s="662"/>
      <c r="MVF95" s="662"/>
      <c r="MVG95" s="662"/>
      <c r="MVH95" s="662"/>
      <c r="MVI95" s="662"/>
      <c r="MVJ95" s="662"/>
      <c r="MVK95" s="662"/>
      <c r="MVL95" s="662"/>
      <c r="MVM95" s="662"/>
      <c r="MVN95" s="662"/>
      <c r="MVO95" s="662"/>
      <c r="MVP95" s="662"/>
      <c r="MVQ95" s="662"/>
      <c r="MVR95" s="662"/>
      <c r="MVS95" s="662"/>
      <c r="MVT95" s="662"/>
      <c r="MVU95" s="662"/>
      <c r="MVV95" s="662"/>
      <c r="MVW95" s="662"/>
      <c r="MVX95" s="662"/>
      <c r="MVY95" s="662"/>
      <c r="MVZ95" s="662"/>
      <c r="MWA95" s="662"/>
      <c r="MWB95" s="662"/>
      <c r="MWC95" s="662"/>
      <c r="MWD95" s="662"/>
      <c r="MWE95" s="662"/>
      <c r="MWF95" s="662"/>
      <c r="MWG95" s="662"/>
      <c r="MWH95" s="662"/>
      <c r="MWI95" s="662"/>
      <c r="MWJ95" s="662"/>
      <c r="MWK95" s="662"/>
      <c r="MWL95" s="662"/>
      <c r="MWM95" s="662"/>
      <c r="MWN95" s="662"/>
      <c r="MWO95" s="662"/>
      <c r="MWP95" s="662"/>
      <c r="MWQ95" s="662"/>
      <c r="MWR95" s="662"/>
      <c r="MWS95" s="662"/>
      <c r="MWT95" s="662"/>
      <c r="MWU95" s="662"/>
      <c r="MWV95" s="662"/>
      <c r="MWW95" s="662"/>
      <c r="MWX95" s="662"/>
      <c r="MWY95" s="662"/>
      <c r="MWZ95" s="662"/>
      <c r="MXA95" s="662"/>
      <c r="MXB95" s="662"/>
      <c r="MXC95" s="662"/>
      <c r="MXD95" s="662"/>
      <c r="MXE95" s="662"/>
      <c r="MXF95" s="662"/>
      <c r="MXG95" s="662"/>
      <c r="MXH95" s="662"/>
      <c r="MXI95" s="662"/>
      <c r="MXJ95" s="662"/>
      <c r="MXK95" s="662"/>
      <c r="MXL95" s="662"/>
      <c r="MXM95" s="662"/>
      <c r="MXN95" s="662"/>
      <c r="MXO95" s="662"/>
      <c r="MXP95" s="662"/>
      <c r="MXQ95" s="662"/>
      <c r="MXR95" s="662"/>
      <c r="MXS95" s="662"/>
      <c r="MXT95" s="662"/>
      <c r="MXU95" s="662"/>
      <c r="MXV95" s="662"/>
      <c r="MXW95" s="662"/>
      <c r="MXX95" s="662"/>
      <c r="MXY95" s="662"/>
      <c r="MXZ95" s="662"/>
      <c r="MYA95" s="662"/>
      <c r="MYB95" s="662"/>
      <c r="MYC95" s="662"/>
      <c r="MYD95" s="662"/>
      <c r="MYE95" s="662"/>
      <c r="MYF95" s="662"/>
      <c r="MYG95" s="662"/>
      <c r="MYH95" s="662"/>
      <c r="MYI95" s="662"/>
      <c r="MYJ95" s="662"/>
      <c r="MYK95" s="662"/>
      <c r="MYL95" s="662"/>
      <c r="MYM95" s="662"/>
      <c r="MYN95" s="662"/>
      <c r="MYO95" s="662"/>
      <c r="MYP95" s="662"/>
      <c r="MYQ95" s="662"/>
      <c r="MYR95" s="662"/>
      <c r="MYS95" s="662"/>
      <c r="MYT95" s="662"/>
      <c r="MYU95" s="662"/>
      <c r="MYV95" s="662"/>
      <c r="MYW95" s="662"/>
      <c r="MYX95" s="662"/>
      <c r="MYY95" s="662"/>
      <c r="MYZ95" s="662"/>
      <c r="MZA95" s="662"/>
      <c r="MZB95" s="662"/>
      <c r="MZC95" s="662"/>
      <c r="MZD95" s="662"/>
      <c r="MZE95" s="662"/>
      <c r="MZF95" s="662"/>
      <c r="MZG95" s="662"/>
      <c r="MZH95" s="662"/>
      <c r="MZI95" s="662"/>
      <c r="MZJ95" s="662"/>
      <c r="MZK95" s="662"/>
      <c r="MZL95" s="662"/>
      <c r="MZM95" s="662"/>
      <c r="MZN95" s="662"/>
      <c r="MZO95" s="662"/>
      <c r="MZP95" s="662"/>
      <c r="MZQ95" s="662"/>
      <c r="MZR95" s="662"/>
      <c r="MZS95" s="662"/>
      <c r="MZT95" s="662"/>
      <c r="MZU95" s="662"/>
      <c r="MZV95" s="662"/>
      <c r="MZW95" s="662"/>
      <c r="MZX95" s="662"/>
      <c r="MZY95" s="662"/>
      <c r="MZZ95" s="662"/>
      <c r="NAA95" s="662"/>
      <c r="NAB95" s="662"/>
      <c r="NAC95" s="662"/>
      <c r="NAD95" s="662"/>
      <c r="NAE95" s="662"/>
      <c r="NAF95" s="662"/>
      <c r="NAG95" s="662"/>
      <c r="NAH95" s="662"/>
      <c r="NAI95" s="662"/>
      <c r="NAJ95" s="662"/>
      <c r="NAK95" s="662"/>
      <c r="NAL95" s="662"/>
      <c r="NAM95" s="662"/>
      <c r="NAN95" s="662"/>
      <c r="NAO95" s="662"/>
      <c r="NAP95" s="662"/>
      <c r="NAQ95" s="662"/>
      <c r="NAR95" s="662"/>
      <c r="NAS95" s="662"/>
      <c r="NAT95" s="662"/>
      <c r="NAU95" s="662"/>
      <c r="NAV95" s="662"/>
      <c r="NAW95" s="662"/>
      <c r="NAX95" s="662"/>
      <c r="NAY95" s="662"/>
      <c r="NAZ95" s="662"/>
      <c r="NBA95" s="662"/>
      <c r="NBB95" s="662"/>
      <c r="NBC95" s="662"/>
      <c r="NBD95" s="662"/>
      <c r="NBE95" s="662"/>
      <c r="NBF95" s="662"/>
      <c r="NBG95" s="662"/>
      <c r="NBH95" s="662"/>
      <c r="NBI95" s="662"/>
      <c r="NBJ95" s="662"/>
      <c r="NBK95" s="662"/>
      <c r="NBL95" s="662"/>
      <c r="NBM95" s="662"/>
      <c r="NBN95" s="662"/>
      <c r="NBO95" s="662"/>
      <c r="NBP95" s="662"/>
      <c r="NBQ95" s="662"/>
      <c r="NBR95" s="662"/>
      <c r="NBS95" s="662"/>
      <c r="NBT95" s="662"/>
      <c r="NBU95" s="662"/>
      <c r="NBV95" s="662"/>
      <c r="NBW95" s="662"/>
      <c r="NBX95" s="662"/>
      <c r="NBY95" s="662"/>
      <c r="NBZ95" s="662"/>
      <c r="NCA95" s="662"/>
      <c r="NCB95" s="662"/>
      <c r="NCC95" s="662"/>
      <c r="NCD95" s="662"/>
      <c r="NCE95" s="662"/>
      <c r="NCF95" s="662"/>
      <c r="NCG95" s="662"/>
      <c r="NCH95" s="662"/>
      <c r="NCI95" s="662"/>
      <c r="NCJ95" s="662"/>
      <c r="NCK95" s="662"/>
      <c r="NCL95" s="662"/>
      <c r="NCM95" s="662"/>
      <c r="NCN95" s="662"/>
      <c r="NCO95" s="662"/>
      <c r="NCP95" s="662"/>
      <c r="NCQ95" s="662"/>
      <c r="NCR95" s="662"/>
      <c r="NCS95" s="662"/>
      <c r="NCT95" s="662"/>
      <c r="NCU95" s="662"/>
      <c r="NCV95" s="662"/>
      <c r="NCW95" s="662"/>
      <c r="NCX95" s="662"/>
      <c r="NCY95" s="662"/>
      <c r="NCZ95" s="662"/>
      <c r="NDA95" s="662"/>
      <c r="NDB95" s="662"/>
      <c r="NDC95" s="662"/>
      <c r="NDD95" s="662"/>
      <c r="NDE95" s="662"/>
      <c r="NDF95" s="662"/>
      <c r="NDG95" s="662"/>
      <c r="NDH95" s="662"/>
      <c r="NDI95" s="662"/>
      <c r="NDJ95" s="662"/>
      <c r="NDK95" s="662"/>
      <c r="NDL95" s="662"/>
      <c r="NDM95" s="662"/>
      <c r="NDN95" s="662"/>
      <c r="NDO95" s="662"/>
      <c r="NDP95" s="662"/>
      <c r="NDQ95" s="662"/>
      <c r="NDR95" s="662"/>
      <c r="NDS95" s="662"/>
      <c r="NDT95" s="662"/>
      <c r="NDU95" s="662"/>
      <c r="NDV95" s="662"/>
      <c r="NDW95" s="662"/>
      <c r="NDX95" s="662"/>
      <c r="NDY95" s="662"/>
      <c r="NDZ95" s="662"/>
      <c r="NEA95" s="662"/>
      <c r="NEB95" s="662"/>
      <c r="NEC95" s="662"/>
      <c r="NED95" s="662"/>
      <c r="NEE95" s="662"/>
      <c r="NEF95" s="662"/>
      <c r="NEG95" s="662"/>
      <c r="NEH95" s="662"/>
      <c r="NEI95" s="662"/>
      <c r="NEJ95" s="662"/>
      <c r="NEK95" s="662"/>
      <c r="NEL95" s="662"/>
      <c r="NEM95" s="662"/>
      <c r="NEN95" s="662"/>
      <c r="NEO95" s="662"/>
      <c r="NEP95" s="662"/>
      <c r="NEQ95" s="662"/>
      <c r="NER95" s="662"/>
      <c r="NES95" s="662"/>
      <c r="NET95" s="662"/>
      <c r="NEU95" s="662"/>
      <c r="NEV95" s="662"/>
      <c r="NEW95" s="662"/>
      <c r="NEX95" s="662"/>
      <c r="NEY95" s="662"/>
      <c r="NEZ95" s="662"/>
      <c r="NFA95" s="662"/>
      <c r="NFB95" s="662"/>
      <c r="NFC95" s="662"/>
      <c r="NFD95" s="662"/>
      <c r="NFE95" s="662"/>
      <c r="NFF95" s="662"/>
      <c r="NFG95" s="662"/>
      <c r="NFH95" s="662"/>
      <c r="NFI95" s="662"/>
      <c r="NFJ95" s="662"/>
      <c r="NFK95" s="662"/>
      <c r="NFL95" s="662"/>
      <c r="NFM95" s="662"/>
      <c r="NFN95" s="662"/>
      <c r="NFO95" s="662"/>
      <c r="NFP95" s="662"/>
      <c r="NFQ95" s="662"/>
      <c r="NFR95" s="662"/>
      <c r="NFS95" s="662"/>
      <c r="NFT95" s="662"/>
      <c r="NFU95" s="662"/>
      <c r="NFV95" s="662"/>
      <c r="NFW95" s="662"/>
      <c r="NFX95" s="662"/>
      <c r="NFY95" s="662"/>
      <c r="NFZ95" s="662"/>
      <c r="NGA95" s="662"/>
      <c r="NGB95" s="662"/>
      <c r="NGC95" s="662"/>
      <c r="NGD95" s="662"/>
      <c r="NGE95" s="662"/>
      <c r="NGF95" s="662"/>
      <c r="NGG95" s="662"/>
      <c r="NGH95" s="662"/>
      <c r="NGI95" s="662"/>
      <c r="NGJ95" s="662"/>
      <c r="NGK95" s="662"/>
      <c r="NGL95" s="662"/>
      <c r="NGM95" s="662"/>
      <c r="NGN95" s="662"/>
      <c r="NGO95" s="662"/>
      <c r="NGP95" s="662"/>
      <c r="NGQ95" s="662"/>
      <c r="NGR95" s="662"/>
      <c r="NGS95" s="662"/>
      <c r="NGT95" s="662"/>
      <c r="NGU95" s="662"/>
      <c r="NGV95" s="662"/>
      <c r="NGW95" s="662"/>
      <c r="NGX95" s="662"/>
      <c r="NGY95" s="662"/>
      <c r="NGZ95" s="662"/>
      <c r="NHA95" s="662"/>
      <c r="NHB95" s="662"/>
      <c r="NHC95" s="662"/>
      <c r="NHD95" s="662"/>
      <c r="NHE95" s="662"/>
      <c r="NHF95" s="662"/>
      <c r="NHG95" s="662"/>
      <c r="NHH95" s="662"/>
      <c r="NHI95" s="662"/>
      <c r="NHJ95" s="662"/>
      <c r="NHK95" s="662"/>
      <c r="NHL95" s="662"/>
      <c r="NHM95" s="662"/>
      <c r="NHN95" s="662"/>
      <c r="NHO95" s="662"/>
      <c r="NHP95" s="662"/>
      <c r="NHQ95" s="662"/>
      <c r="NHR95" s="662"/>
      <c r="NHS95" s="662"/>
      <c r="NHT95" s="662"/>
      <c r="NHU95" s="662"/>
      <c r="NHV95" s="662"/>
      <c r="NHW95" s="662"/>
      <c r="NHX95" s="662"/>
      <c r="NHY95" s="662"/>
      <c r="NHZ95" s="662"/>
      <c r="NIA95" s="662"/>
      <c r="NIB95" s="662"/>
      <c r="NIC95" s="662"/>
      <c r="NID95" s="662"/>
      <c r="NIE95" s="662"/>
      <c r="NIF95" s="662"/>
      <c r="NIG95" s="662"/>
      <c r="NIH95" s="662"/>
      <c r="NII95" s="662"/>
      <c r="NIJ95" s="662"/>
      <c r="NIK95" s="662"/>
      <c r="NIL95" s="662"/>
      <c r="NIM95" s="662"/>
      <c r="NIN95" s="662"/>
      <c r="NIO95" s="662"/>
      <c r="NIP95" s="662"/>
      <c r="NIQ95" s="662"/>
      <c r="NIR95" s="662"/>
      <c r="NIS95" s="662"/>
      <c r="NIT95" s="662"/>
      <c r="NIU95" s="662"/>
      <c r="NIV95" s="662"/>
      <c r="NIW95" s="662"/>
      <c r="NIX95" s="662"/>
      <c r="NIY95" s="662"/>
      <c r="NIZ95" s="662"/>
      <c r="NJA95" s="662"/>
      <c r="NJB95" s="662"/>
      <c r="NJC95" s="662"/>
      <c r="NJD95" s="662"/>
      <c r="NJE95" s="662"/>
      <c r="NJF95" s="662"/>
      <c r="NJG95" s="662"/>
      <c r="NJH95" s="662"/>
      <c r="NJI95" s="662"/>
      <c r="NJJ95" s="662"/>
      <c r="NJK95" s="662"/>
      <c r="NJL95" s="662"/>
      <c r="NJM95" s="662"/>
      <c r="NJN95" s="662"/>
      <c r="NJO95" s="662"/>
      <c r="NJP95" s="662"/>
      <c r="NJQ95" s="662"/>
      <c r="NJR95" s="662"/>
      <c r="NJS95" s="662"/>
      <c r="NJT95" s="662"/>
      <c r="NJU95" s="662"/>
      <c r="NJV95" s="662"/>
      <c r="NJW95" s="662"/>
      <c r="NJX95" s="662"/>
      <c r="NJY95" s="662"/>
      <c r="NJZ95" s="662"/>
      <c r="NKA95" s="662"/>
      <c r="NKB95" s="662"/>
      <c r="NKC95" s="662"/>
      <c r="NKD95" s="662"/>
      <c r="NKE95" s="662"/>
      <c r="NKF95" s="662"/>
      <c r="NKG95" s="662"/>
      <c r="NKH95" s="662"/>
      <c r="NKI95" s="662"/>
      <c r="NKJ95" s="662"/>
      <c r="NKK95" s="662"/>
      <c r="NKL95" s="662"/>
      <c r="NKM95" s="662"/>
      <c r="NKN95" s="662"/>
      <c r="NKO95" s="662"/>
      <c r="NKP95" s="662"/>
      <c r="NKQ95" s="662"/>
      <c r="NKR95" s="662"/>
      <c r="NKS95" s="662"/>
      <c r="NKT95" s="662"/>
      <c r="NKU95" s="662"/>
      <c r="NKV95" s="662"/>
      <c r="NKW95" s="662"/>
      <c r="NKX95" s="662"/>
      <c r="NKY95" s="662"/>
      <c r="NKZ95" s="662"/>
      <c r="NLA95" s="662"/>
      <c r="NLB95" s="662"/>
      <c r="NLC95" s="662"/>
      <c r="NLD95" s="662"/>
      <c r="NLE95" s="662"/>
      <c r="NLF95" s="662"/>
      <c r="NLG95" s="662"/>
      <c r="NLH95" s="662"/>
      <c r="NLI95" s="662"/>
      <c r="NLJ95" s="662"/>
      <c r="NLK95" s="662"/>
      <c r="NLL95" s="662"/>
      <c r="NLM95" s="662"/>
      <c r="NLN95" s="662"/>
      <c r="NLO95" s="662"/>
      <c r="NLP95" s="662"/>
      <c r="NLQ95" s="662"/>
      <c r="NLR95" s="662"/>
      <c r="NLS95" s="662"/>
      <c r="NLT95" s="662"/>
      <c r="NLU95" s="662"/>
      <c r="NLV95" s="662"/>
      <c r="NLW95" s="662"/>
      <c r="NLX95" s="662"/>
      <c r="NLY95" s="662"/>
      <c r="NLZ95" s="662"/>
      <c r="NMA95" s="662"/>
      <c r="NMB95" s="662"/>
      <c r="NMC95" s="662"/>
      <c r="NMD95" s="662"/>
      <c r="NME95" s="662"/>
      <c r="NMF95" s="662"/>
      <c r="NMG95" s="662"/>
      <c r="NMH95" s="662"/>
      <c r="NMI95" s="662"/>
      <c r="NMJ95" s="662"/>
      <c r="NMK95" s="662"/>
      <c r="NML95" s="662"/>
      <c r="NMM95" s="662"/>
      <c r="NMN95" s="662"/>
      <c r="NMO95" s="662"/>
      <c r="NMP95" s="662"/>
      <c r="NMQ95" s="662"/>
      <c r="NMR95" s="662"/>
      <c r="NMS95" s="662"/>
      <c r="NMT95" s="662"/>
      <c r="NMU95" s="662"/>
      <c r="NMV95" s="662"/>
      <c r="NMW95" s="662"/>
      <c r="NMX95" s="662"/>
      <c r="NMY95" s="662"/>
      <c r="NMZ95" s="662"/>
      <c r="NNA95" s="662"/>
      <c r="NNB95" s="662"/>
      <c r="NNC95" s="662"/>
      <c r="NND95" s="662"/>
      <c r="NNE95" s="662"/>
      <c r="NNF95" s="662"/>
      <c r="NNG95" s="662"/>
      <c r="NNH95" s="662"/>
      <c r="NNI95" s="662"/>
      <c r="NNJ95" s="662"/>
      <c r="NNK95" s="662"/>
      <c r="NNL95" s="662"/>
      <c r="NNM95" s="662"/>
      <c r="NNN95" s="662"/>
      <c r="NNO95" s="662"/>
      <c r="NNP95" s="662"/>
      <c r="NNQ95" s="662"/>
      <c r="NNR95" s="662"/>
      <c r="NNS95" s="662"/>
      <c r="NNT95" s="662"/>
      <c r="NNU95" s="662"/>
      <c r="NNV95" s="662"/>
      <c r="NNW95" s="662"/>
      <c r="NNX95" s="662"/>
      <c r="NNY95" s="662"/>
      <c r="NNZ95" s="662"/>
      <c r="NOA95" s="662"/>
      <c r="NOB95" s="662"/>
      <c r="NOC95" s="662"/>
      <c r="NOD95" s="662"/>
      <c r="NOE95" s="662"/>
      <c r="NOF95" s="662"/>
      <c r="NOG95" s="662"/>
      <c r="NOH95" s="662"/>
      <c r="NOI95" s="662"/>
      <c r="NOJ95" s="662"/>
      <c r="NOK95" s="662"/>
      <c r="NOL95" s="662"/>
      <c r="NOM95" s="662"/>
      <c r="NON95" s="662"/>
      <c r="NOO95" s="662"/>
      <c r="NOP95" s="662"/>
      <c r="NOQ95" s="662"/>
      <c r="NOR95" s="662"/>
      <c r="NOS95" s="662"/>
      <c r="NOT95" s="662"/>
      <c r="NOU95" s="662"/>
      <c r="NOV95" s="662"/>
      <c r="NOW95" s="662"/>
      <c r="NOX95" s="662"/>
      <c r="NOY95" s="662"/>
      <c r="NOZ95" s="662"/>
      <c r="NPA95" s="662"/>
      <c r="NPB95" s="662"/>
      <c r="NPC95" s="662"/>
      <c r="NPD95" s="662"/>
      <c r="NPE95" s="662"/>
      <c r="NPF95" s="662"/>
      <c r="NPG95" s="662"/>
      <c r="NPH95" s="662"/>
      <c r="NPI95" s="662"/>
      <c r="NPJ95" s="662"/>
      <c r="NPK95" s="662"/>
      <c r="NPL95" s="662"/>
      <c r="NPM95" s="662"/>
      <c r="NPN95" s="662"/>
      <c r="NPO95" s="662"/>
      <c r="NPP95" s="662"/>
      <c r="NPQ95" s="662"/>
      <c r="NPR95" s="662"/>
      <c r="NPS95" s="662"/>
      <c r="NPT95" s="662"/>
      <c r="NPU95" s="662"/>
      <c r="NPV95" s="662"/>
      <c r="NPW95" s="662"/>
      <c r="NPX95" s="662"/>
      <c r="NPY95" s="662"/>
      <c r="NPZ95" s="662"/>
      <c r="NQA95" s="662"/>
      <c r="NQB95" s="662"/>
      <c r="NQC95" s="662"/>
      <c r="NQD95" s="662"/>
      <c r="NQE95" s="662"/>
      <c r="NQF95" s="662"/>
      <c r="NQG95" s="662"/>
      <c r="NQH95" s="662"/>
      <c r="NQI95" s="662"/>
      <c r="NQJ95" s="662"/>
      <c r="NQK95" s="662"/>
      <c r="NQL95" s="662"/>
      <c r="NQM95" s="662"/>
      <c r="NQN95" s="662"/>
      <c r="NQO95" s="662"/>
      <c r="NQP95" s="662"/>
      <c r="NQQ95" s="662"/>
      <c r="NQR95" s="662"/>
      <c r="NQS95" s="662"/>
      <c r="NQT95" s="662"/>
      <c r="NQU95" s="662"/>
      <c r="NQV95" s="662"/>
      <c r="NQW95" s="662"/>
      <c r="NQX95" s="662"/>
      <c r="NQY95" s="662"/>
      <c r="NQZ95" s="662"/>
      <c r="NRA95" s="662"/>
      <c r="NRB95" s="662"/>
      <c r="NRC95" s="662"/>
      <c r="NRD95" s="662"/>
      <c r="NRE95" s="662"/>
      <c r="NRF95" s="662"/>
      <c r="NRG95" s="662"/>
      <c r="NRH95" s="662"/>
      <c r="NRI95" s="662"/>
      <c r="NRJ95" s="662"/>
      <c r="NRK95" s="662"/>
      <c r="NRL95" s="662"/>
      <c r="NRM95" s="662"/>
      <c r="NRN95" s="662"/>
      <c r="NRO95" s="662"/>
      <c r="NRP95" s="662"/>
      <c r="NRQ95" s="662"/>
      <c r="NRR95" s="662"/>
      <c r="NRS95" s="662"/>
      <c r="NRT95" s="662"/>
      <c r="NRU95" s="662"/>
      <c r="NRV95" s="662"/>
      <c r="NRW95" s="662"/>
      <c r="NRX95" s="662"/>
      <c r="NRY95" s="662"/>
      <c r="NRZ95" s="662"/>
      <c r="NSA95" s="662"/>
      <c r="NSB95" s="662"/>
      <c r="NSC95" s="662"/>
      <c r="NSD95" s="662"/>
      <c r="NSE95" s="662"/>
      <c r="NSF95" s="662"/>
      <c r="NSG95" s="662"/>
      <c r="NSH95" s="662"/>
      <c r="NSI95" s="662"/>
      <c r="NSJ95" s="662"/>
      <c r="NSK95" s="662"/>
      <c r="NSL95" s="662"/>
      <c r="NSM95" s="662"/>
      <c r="NSN95" s="662"/>
      <c r="NSO95" s="662"/>
      <c r="NSP95" s="662"/>
      <c r="NSQ95" s="662"/>
      <c r="NSR95" s="662"/>
      <c r="NSS95" s="662"/>
      <c r="NST95" s="662"/>
      <c r="NSU95" s="662"/>
      <c r="NSV95" s="662"/>
      <c r="NSW95" s="662"/>
      <c r="NSX95" s="662"/>
      <c r="NSY95" s="662"/>
      <c r="NSZ95" s="662"/>
      <c r="NTA95" s="662"/>
      <c r="NTB95" s="662"/>
      <c r="NTC95" s="662"/>
      <c r="NTD95" s="662"/>
      <c r="NTE95" s="662"/>
      <c r="NTF95" s="662"/>
      <c r="NTG95" s="662"/>
      <c r="NTH95" s="662"/>
      <c r="NTI95" s="662"/>
      <c r="NTJ95" s="662"/>
      <c r="NTK95" s="662"/>
      <c r="NTL95" s="662"/>
      <c r="NTM95" s="662"/>
      <c r="NTN95" s="662"/>
      <c r="NTO95" s="662"/>
      <c r="NTP95" s="662"/>
      <c r="NTQ95" s="662"/>
      <c r="NTR95" s="662"/>
      <c r="NTS95" s="662"/>
      <c r="NTT95" s="662"/>
      <c r="NTU95" s="662"/>
      <c r="NTV95" s="662"/>
      <c r="NTW95" s="662"/>
      <c r="NTX95" s="662"/>
      <c r="NTY95" s="662"/>
      <c r="NTZ95" s="662"/>
      <c r="NUA95" s="662"/>
      <c r="NUB95" s="662"/>
      <c r="NUC95" s="662"/>
      <c r="NUD95" s="662"/>
      <c r="NUE95" s="662"/>
      <c r="NUF95" s="662"/>
      <c r="NUG95" s="662"/>
      <c r="NUH95" s="662"/>
      <c r="NUI95" s="662"/>
      <c r="NUJ95" s="662"/>
      <c r="NUK95" s="662"/>
      <c r="NUL95" s="662"/>
      <c r="NUM95" s="662"/>
      <c r="NUN95" s="662"/>
      <c r="NUO95" s="662"/>
      <c r="NUP95" s="662"/>
      <c r="NUQ95" s="662"/>
      <c r="NUR95" s="662"/>
      <c r="NUS95" s="662"/>
      <c r="NUT95" s="662"/>
      <c r="NUU95" s="662"/>
      <c r="NUV95" s="662"/>
      <c r="NUW95" s="662"/>
      <c r="NUX95" s="662"/>
      <c r="NUY95" s="662"/>
      <c r="NUZ95" s="662"/>
      <c r="NVA95" s="662"/>
      <c r="NVB95" s="662"/>
      <c r="NVC95" s="662"/>
      <c r="NVD95" s="662"/>
      <c r="NVE95" s="662"/>
      <c r="NVF95" s="662"/>
      <c r="NVG95" s="662"/>
      <c r="NVH95" s="662"/>
      <c r="NVI95" s="662"/>
      <c r="NVJ95" s="662"/>
      <c r="NVK95" s="662"/>
      <c r="NVL95" s="662"/>
      <c r="NVM95" s="662"/>
      <c r="NVN95" s="662"/>
      <c r="NVO95" s="662"/>
      <c r="NVP95" s="662"/>
      <c r="NVQ95" s="662"/>
      <c r="NVR95" s="662"/>
      <c r="NVS95" s="662"/>
      <c r="NVT95" s="662"/>
      <c r="NVU95" s="662"/>
      <c r="NVV95" s="662"/>
      <c r="NVW95" s="662"/>
      <c r="NVX95" s="662"/>
      <c r="NVY95" s="662"/>
      <c r="NVZ95" s="662"/>
      <c r="NWA95" s="662"/>
      <c r="NWB95" s="662"/>
      <c r="NWC95" s="662"/>
      <c r="NWD95" s="662"/>
      <c r="NWE95" s="662"/>
      <c r="NWF95" s="662"/>
      <c r="NWG95" s="662"/>
      <c r="NWH95" s="662"/>
      <c r="NWI95" s="662"/>
      <c r="NWJ95" s="662"/>
      <c r="NWK95" s="662"/>
      <c r="NWL95" s="662"/>
      <c r="NWM95" s="662"/>
      <c r="NWN95" s="662"/>
      <c r="NWO95" s="662"/>
      <c r="NWP95" s="662"/>
      <c r="NWQ95" s="662"/>
      <c r="NWR95" s="662"/>
      <c r="NWS95" s="662"/>
      <c r="NWT95" s="662"/>
      <c r="NWU95" s="662"/>
      <c r="NWV95" s="662"/>
      <c r="NWW95" s="662"/>
      <c r="NWX95" s="662"/>
      <c r="NWY95" s="662"/>
      <c r="NWZ95" s="662"/>
      <c r="NXA95" s="662"/>
      <c r="NXB95" s="662"/>
      <c r="NXC95" s="662"/>
      <c r="NXD95" s="662"/>
      <c r="NXE95" s="662"/>
      <c r="NXF95" s="662"/>
      <c r="NXG95" s="662"/>
      <c r="NXH95" s="662"/>
      <c r="NXI95" s="662"/>
      <c r="NXJ95" s="662"/>
      <c r="NXK95" s="662"/>
      <c r="NXL95" s="662"/>
      <c r="NXM95" s="662"/>
      <c r="NXN95" s="662"/>
      <c r="NXO95" s="662"/>
      <c r="NXP95" s="662"/>
      <c r="NXQ95" s="662"/>
      <c r="NXR95" s="662"/>
      <c r="NXS95" s="662"/>
      <c r="NXT95" s="662"/>
      <c r="NXU95" s="662"/>
      <c r="NXV95" s="662"/>
      <c r="NXW95" s="662"/>
      <c r="NXX95" s="662"/>
      <c r="NXY95" s="662"/>
      <c r="NXZ95" s="662"/>
      <c r="NYA95" s="662"/>
      <c r="NYB95" s="662"/>
      <c r="NYC95" s="662"/>
      <c r="NYD95" s="662"/>
      <c r="NYE95" s="662"/>
      <c r="NYF95" s="662"/>
      <c r="NYG95" s="662"/>
      <c r="NYH95" s="662"/>
      <c r="NYI95" s="662"/>
      <c r="NYJ95" s="662"/>
      <c r="NYK95" s="662"/>
      <c r="NYL95" s="662"/>
      <c r="NYM95" s="662"/>
      <c r="NYN95" s="662"/>
      <c r="NYO95" s="662"/>
      <c r="NYP95" s="662"/>
      <c r="NYQ95" s="662"/>
      <c r="NYR95" s="662"/>
      <c r="NYS95" s="662"/>
      <c r="NYT95" s="662"/>
      <c r="NYU95" s="662"/>
      <c r="NYV95" s="662"/>
      <c r="NYW95" s="662"/>
      <c r="NYX95" s="662"/>
      <c r="NYY95" s="662"/>
      <c r="NYZ95" s="662"/>
      <c r="NZA95" s="662"/>
      <c r="NZB95" s="662"/>
      <c r="NZC95" s="662"/>
      <c r="NZD95" s="662"/>
      <c r="NZE95" s="662"/>
      <c r="NZF95" s="662"/>
      <c r="NZG95" s="662"/>
      <c r="NZH95" s="662"/>
      <c r="NZI95" s="662"/>
      <c r="NZJ95" s="662"/>
      <c r="NZK95" s="662"/>
      <c r="NZL95" s="662"/>
      <c r="NZM95" s="662"/>
      <c r="NZN95" s="662"/>
      <c r="NZO95" s="662"/>
      <c r="NZP95" s="662"/>
      <c r="NZQ95" s="662"/>
      <c r="NZR95" s="662"/>
      <c r="NZS95" s="662"/>
      <c r="NZT95" s="662"/>
      <c r="NZU95" s="662"/>
      <c r="NZV95" s="662"/>
      <c r="NZW95" s="662"/>
      <c r="NZX95" s="662"/>
      <c r="NZY95" s="662"/>
      <c r="NZZ95" s="662"/>
      <c r="OAA95" s="662"/>
      <c r="OAB95" s="662"/>
      <c r="OAC95" s="662"/>
      <c r="OAD95" s="662"/>
      <c r="OAE95" s="662"/>
      <c r="OAF95" s="662"/>
      <c r="OAG95" s="662"/>
      <c r="OAH95" s="662"/>
      <c r="OAI95" s="662"/>
      <c r="OAJ95" s="662"/>
      <c r="OAK95" s="662"/>
      <c r="OAL95" s="662"/>
      <c r="OAM95" s="662"/>
      <c r="OAN95" s="662"/>
      <c r="OAO95" s="662"/>
      <c r="OAP95" s="662"/>
      <c r="OAQ95" s="662"/>
      <c r="OAR95" s="662"/>
      <c r="OAS95" s="662"/>
      <c r="OAT95" s="662"/>
      <c r="OAU95" s="662"/>
      <c r="OAV95" s="662"/>
      <c r="OAW95" s="662"/>
      <c r="OAX95" s="662"/>
      <c r="OAY95" s="662"/>
      <c r="OAZ95" s="662"/>
      <c r="OBA95" s="662"/>
      <c r="OBB95" s="662"/>
      <c r="OBC95" s="662"/>
      <c r="OBD95" s="662"/>
      <c r="OBE95" s="662"/>
      <c r="OBF95" s="662"/>
      <c r="OBG95" s="662"/>
      <c r="OBH95" s="662"/>
      <c r="OBI95" s="662"/>
      <c r="OBJ95" s="662"/>
      <c r="OBK95" s="662"/>
      <c r="OBL95" s="662"/>
      <c r="OBM95" s="662"/>
      <c r="OBN95" s="662"/>
      <c r="OBO95" s="662"/>
      <c r="OBP95" s="662"/>
      <c r="OBQ95" s="662"/>
      <c r="OBR95" s="662"/>
      <c r="OBS95" s="662"/>
      <c r="OBT95" s="662"/>
      <c r="OBU95" s="662"/>
      <c r="OBV95" s="662"/>
      <c r="OBW95" s="662"/>
      <c r="OBX95" s="662"/>
      <c r="OBY95" s="662"/>
      <c r="OBZ95" s="662"/>
      <c r="OCA95" s="662"/>
      <c r="OCB95" s="662"/>
      <c r="OCC95" s="662"/>
      <c r="OCD95" s="662"/>
      <c r="OCE95" s="662"/>
      <c r="OCF95" s="662"/>
      <c r="OCG95" s="662"/>
      <c r="OCH95" s="662"/>
      <c r="OCI95" s="662"/>
      <c r="OCJ95" s="662"/>
      <c r="OCK95" s="662"/>
      <c r="OCL95" s="662"/>
      <c r="OCM95" s="662"/>
      <c r="OCN95" s="662"/>
      <c r="OCO95" s="662"/>
      <c r="OCP95" s="662"/>
      <c r="OCQ95" s="662"/>
      <c r="OCR95" s="662"/>
      <c r="OCS95" s="662"/>
      <c r="OCT95" s="662"/>
      <c r="OCU95" s="662"/>
      <c r="OCV95" s="662"/>
      <c r="OCW95" s="662"/>
      <c r="OCX95" s="662"/>
      <c r="OCY95" s="662"/>
      <c r="OCZ95" s="662"/>
      <c r="ODA95" s="662"/>
      <c r="ODB95" s="662"/>
      <c r="ODC95" s="662"/>
      <c r="ODD95" s="662"/>
      <c r="ODE95" s="662"/>
      <c r="ODF95" s="662"/>
      <c r="ODG95" s="662"/>
      <c r="ODH95" s="662"/>
      <c r="ODI95" s="662"/>
      <c r="ODJ95" s="662"/>
      <c r="ODK95" s="662"/>
      <c r="ODL95" s="662"/>
      <c r="ODM95" s="662"/>
      <c r="ODN95" s="662"/>
      <c r="ODO95" s="662"/>
      <c r="ODP95" s="662"/>
      <c r="ODQ95" s="662"/>
      <c r="ODR95" s="662"/>
      <c r="ODS95" s="662"/>
      <c r="ODT95" s="662"/>
      <c r="ODU95" s="662"/>
      <c r="ODV95" s="662"/>
      <c r="ODW95" s="662"/>
      <c r="ODX95" s="662"/>
      <c r="ODY95" s="662"/>
      <c r="ODZ95" s="662"/>
      <c r="OEA95" s="662"/>
      <c r="OEB95" s="662"/>
      <c r="OEC95" s="662"/>
      <c r="OED95" s="662"/>
      <c r="OEE95" s="662"/>
      <c r="OEF95" s="662"/>
      <c r="OEG95" s="662"/>
      <c r="OEH95" s="662"/>
      <c r="OEI95" s="662"/>
      <c r="OEJ95" s="662"/>
      <c r="OEK95" s="662"/>
      <c r="OEL95" s="662"/>
      <c r="OEM95" s="662"/>
      <c r="OEN95" s="662"/>
      <c r="OEO95" s="662"/>
      <c r="OEP95" s="662"/>
      <c r="OEQ95" s="662"/>
      <c r="OER95" s="662"/>
      <c r="OES95" s="662"/>
      <c r="OET95" s="662"/>
      <c r="OEU95" s="662"/>
      <c r="OEV95" s="662"/>
      <c r="OEW95" s="662"/>
      <c r="OEX95" s="662"/>
      <c r="OEY95" s="662"/>
      <c r="OEZ95" s="662"/>
      <c r="OFA95" s="662"/>
      <c r="OFB95" s="662"/>
      <c r="OFC95" s="662"/>
      <c r="OFD95" s="662"/>
      <c r="OFE95" s="662"/>
      <c r="OFF95" s="662"/>
      <c r="OFG95" s="662"/>
      <c r="OFH95" s="662"/>
      <c r="OFI95" s="662"/>
      <c r="OFJ95" s="662"/>
      <c r="OFK95" s="662"/>
      <c r="OFL95" s="662"/>
      <c r="OFM95" s="662"/>
      <c r="OFN95" s="662"/>
      <c r="OFO95" s="662"/>
      <c r="OFP95" s="662"/>
      <c r="OFQ95" s="662"/>
      <c r="OFR95" s="662"/>
      <c r="OFS95" s="662"/>
      <c r="OFT95" s="662"/>
      <c r="OFU95" s="662"/>
      <c r="OFV95" s="662"/>
      <c r="OFW95" s="662"/>
      <c r="OFX95" s="662"/>
      <c r="OFY95" s="662"/>
      <c r="OFZ95" s="662"/>
      <c r="OGA95" s="662"/>
      <c r="OGB95" s="662"/>
      <c r="OGC95" s="662"/>
      <c r="OGD95" s="662"/>
      <c r="OGE95" s="662"/>
      <c r="OGF95" s="662"/>
      <c r="OGG95" s="662"/>
      <c r="OGH95" s="662"/>
      <c r="OGI95" s="662"/>
      <c r="OGJ95" s="662"/>
      <c r="OGK95" s="662"/>
      <c r="OGL95" s="662"/>
      <c r="OGM95" s="662"/>
      <c r="OGN95" s="662"/>
      <c r="OGO95" s="662"/>
      <c r="OGP95" s="662"/>
      <c r="OGQ95" s="662"/>
      <c r="OGR95" s="662"/>
      <c r="OGS95" s="662"/>
      <c r="OGT95" s="662"/>
      <c r="OGU95" s="662"/>
      <c r="OGV95" s="662"/>
      <c r="OGW95" s="662"/>
      <c r="OGX95" s="662"/>
      <c r="OGY95" s="662"/>
      <c r="OGZ95" s="662"/>
      <c r="OHA95" s="662"/>
      <c r="OHB95" s="662"/>
      <c r="OHC95" s="662"/>
      <c r="OHD95" s="662"/>
      <c r="OHE95" s="662"/>
      <c r="OHF95" s="662"/>
      <c r="OHG95" s="662"/>
      <c r="OHH95" s="662"/>
      <c r="OHI95" s="662"/>
      <c r="OHJ95" s="662"/>
      <c r="OHK95" s="662"/>
      <c r="OHL95" s="662"/>
      <c r="OHM95" s="662"/>
      <c r="OHN95" s="662"/>
      <c r="OHO95" s="662"/>
      <c r="OHP95" s="662"/>
      <c r="OHQ95" s="662"/>
      <c r="OHR95" s="662"/>
      <c r="OHS95" s="662"/>
      <c r="OHT95" s="662"/>
      <c r="OHU95" s="662"/>
      <c r="OHV95" s="662"/>
      <c r="OHW95" s="662"/>
      <c r="OHX95" s="662"/>
      <c r="OHY95" s="662"/>
      <c r="OHZ95" s="662"/>
      <c r="OIA95" s="662"/>
      <c r="OIB95" s="662"/>
      <c r="OIC95" s="662"/>
      <c r="OID95" s="662"/>
      <c r="OIE95" s="662"/>
      <c r="OIF95" s="662"/>
      <c r="OIG95" s="662"/>
      <c r="OIH95" s="662"/>
      <c r="OII95" s="662"/>
      <c r="OIJ95" s="662"/>
      <c r="OIK95" s="662"/>
      <c r="OIL95" s="662"/>
      <c r="OIM95" s="662"/>
      <c r="OIN95" s="662"/>
      <c r="OIO95" s="662"/>
      <c r="OIP95" s="662"/>
      <c r="OIQ95" s="662"/>
      <c r="OIR95" s="662"/>
      <c r="OIS95" s="662"/>
      <c r="OIT95" s="662"/>
      <c r="OIU95" s="662"/>
      <c r="OIV95" s="662"/>
      <c r="OIW95" s="662"/>
      <c r="OIX95" s="662"/>
      <c r="OIY95" s="662"/>
      <c r="OIZ95" s="662"/>
      <c r="OJA95" s="662"/>
      <c r="OJB95" s="662"/>
      <c r="OJC95" s="662"/>
      <c r="OJD95" s="662"/>
      <c r="OJE95" s="662"/>
      <c r="OJF95" s="662"/>
      <c r="OJG95" s="662"/>
      <c r="OJH95" s="662"/>
      <c r="OJI95" s="662"/>
      <c r="OJJ95" s="662"/>
      <c r="OJK95" s="662"/>
      <c r="OJL95" s="662"/>
      <c r="OJM95" s="662"/>
      <c r="OJN95" s="662"/>
      <c r="OJO95" s="662"/>
      <c r="OJP95" s="662"/>
      <c r="OJQ95" s="662"/>
      <c r="OJR95" s="662"/>
      <c r="OJS95" s="662"/>
      <c r="OJT95" s="662"/>
      <c r="OJU95" s="662"/>
      <c r="OJV95" s="662"/>
      <c r="OJW95" s="662"/>
      <c r="OJX95" s="662"/>
      <c r="OJY95" s="662"/>
      <c r="OJZ95" s="662"/>
      <c r="OKA95" s="662"/>
      <c r="OKB95" s="662"/>
      <c r="OKC95" s="662"/>
      <c r="OKD95" s="662"/>
      <c r="OKE95" s="662"/>
      <c r="OKF95" s="662"/>
      <c r="OKG95" s="662"/>
      <c r="OKH95" s="662"/>
      <c r="OKI95" s="662"/>
      <c r="OKJ95" s="662"/>
      <c r="OKK95" s="662"/>
      <c r="OKL95" s="662"/>
      <c r="OKM95" s="662"/>
      <c r="OKN95" s="662"/>
      <c r="OKO95" s="662"/>
      <c r="OKP95" s="662"/>
      <c r="OKQ95" s="662"/>
      <c r="OKR95" s="662"/>
      <c r="OKS95" s="662"/>
      <c r="OKT95" s="662"/>
      <c r="OKU95" s="662"/>
      <c r="OKV95" s="662"/>
      <c r="OKW95" s="662"/>
      <c r="OKX95" s="662"/>
      <c r="OKY95" s="662"/>
      <c r="OKZ95" s="662"/>
      <c r="OLA95" s="662"/>
      <c r="OLB95" s="662"/>
      <c r="OLC95" s="662"/>
      <c r="OLD95" s="662"/>
      <c r="OLE95" s="662"/>
      <c r="OLF95" s="662"/>
      <c r="OLG95" s="662"/>
      <c r="OLH95" s="662"/>
      <c r="OLI95" s="662"/>
      <c r="OLJ95" s="662"/>
      <c r="OLK95" s="662"/>
      <c r="OLL95" s="662"/>
      <c r="OLM95" s="662"/>
      <c r="OLN95" s="662"/>
      <c r="OLO95" s="662"/>
      <c r="OLP95" s="662"/>
      <c r="OLQ95" s="662"/>
      <c r="OLR95" s="662"/>
      <c r="OLS95" s="662"/>
      <c r="OLT95" s="662"/>
      <c r="OLU95" s="662"/>
      <c r="OLV95" s="662"/>
      <c r="OLW95" s="662"/>
      <c r="OLX95" s="662"/>
      <c r="OLY95" s="662"/>
      <c r="OLZ95" s="662"/>
      <c r="OMA95" s="662"/>
      <c r="OMB95" s="662"/>
      <c r="OMC95" s="662"/>
      <c r="OMD95" s="662"/>
      <c r="OME95" s="662"/>
      <c r="OMF95" s="662"/>
      <c r="OMG95" s="662"/>
      <c r="OMH95" s="662"/>
      <c r="OMI95" s="662"/>
      <c r="OMJ95" s="662"/>
      <c r="OMK95" s="662"/>
      <c r="OML95" s="662"/>
      <c r="OMM95" s="662"/>
      <c r="OMN95" s="662"/>
      <c r="OMO95" s="662"/>
      <c r="OMP95" s="662"/>
      <c r="OMQ95" s="662"/>
      <c r="OMR95" s="662"/>
      <c r="OMS95" s="662"/>
      <c r="OMT95" s="662"/>
      <c r="OMU95" s="662"/>
      <c r="OMV95" s="662"/>
      <c r="OMW95" s="662"/>
      <c r="OMX95" s="662"/>
      <c r="OMY95" s="662"/>
      <c r="OMZ95" s="662"/>
      <c r="ONA95" s="662"/>
      <c r="ONB95" s="662"/>
      <c r="ONC95" s="662"/>
      <c r="OND95" s="662"/>
      <c r="ONE95" s="662"/>
      <c r="ONF95" s="662"/>
      <c r="ONG95" s="662"/>
      <c r="ONH95" s="662"/>
      <c r="ONI95" s="662"/>
      <c r="ONJ95" s="662"/>
      <c r="ONK95" s="662"/>
      <c r="ONL95" s="662"/>
      <c r="ONM95" s="662"/>
      <c r="ONN95" s="662"/>
      <c r="ONO95" s="662"/>
      <c r="ONP95" s="662"/>
      <c r="ONQ95" s="662"/>
      <c r="ONR95" s="662"/>
      <c r="ONS95" s="662"/>
      <c r="ONT95" s="662"/>
      <c r="ONU95" s="662"/>
      <c r="ONV95" s="662"/>
      <c r="ONW95" s="662"/>
      <c r="ONX95" s="662"/>
      <c r="ONY95" s="662"/>
      <c r="ONZ95" s="662"/>
      <c r="OOA95" s="662"/>
      <c r="OOB95" s="662"/>
      <c r="OOC95" s="662"/>
      <c r="OOD95" s="662"/>
      <c r="OOE95" s="662"/>
      <c r="OOF95" s="662"/>
      <c r="OOG95" s="662"/>
      <c r="OOH95" s="662"/>
      <c r="OOI95" s="662"/>
      <c r="OOJ95" s="662"/>
      <c r="OOK95" s="662"/>
      <c r="OOL95" s="662"/>
      <c r="OOM95" s="662"/>
      <c r="OON95" s="662"/>
      <c r="OOO95" s="662"/>
      <c r="OOP95" s="662"/>
      <c r="OOQ95" s="662"/>
      <c r="OOR95" s="662"/>
      <c r="OOS95" s="662"/>
      <c r="OOT95" s="662"/>
      <c r="OOU95" s="662"/>
      <c r="OOV95" s="662"/>
      <c r="OOW95" s="662"/>
      <c r="OOX95" s="662"/>
      <c r="OOY95" s="662"/>
      <c r="OOZ95" s="662"/>
      <c r="OPA95" s="662"/>
      <c r="OPB95" s="662"/>
      <c r="OPC95" s="662"/>
      <c r="OPD95" s="662"/>
      <c r="OPE95" s="662"/>
      <c r="OPF95" s="662"/>
      <c r="OPG95" s="662"/>
      <c r="OPH95" s="662"/>
      <c r="OPI95" s="662"/>
      <c r="OPJ95" s="662"/>
      <c r="OPK95" s="662"/>
      <c r="OPL95" s="662"/>
      <c r="OPM95" s="662"/>
      <c r="OPN95" s="662"/>
      <c r="OPO95" s="662"/>
      <c r="OPP95" s="662"/>
      <c r="OPQ95" s="662"/>
      <c r="OPR95" s="662"/>
      <c r="OPS95" s="662"/>
      <c r="OPT95" s="662"/>
      <c r="OPU95" s="662"/>
      <c r="OPV95" s="662"/>
      <c r="OPW95" s="662"/>
      <c r="OPX95" s="662"/>
      <c r="OPY95" s="662"/>
      <c r="OPZ95" s="662"/>
      <c r="OQA95" s="662"/>
      <c r="OQB95" s="662"/>
      <c r="OQC95" s="662"/>
      <c r="OQD95" s="662"/>
      <c r="OQE95" s="662"/>
      <c r="OQF95" s="662"/>
      <c r="OQG95" s="662"/>
      <c r="OQH95" s="662"/>
      <c r="OQI95" s="662"/>
      <c r="OQJ95" s="662"/>
      <c r="OQK95" s="662"/>
      <c r="OQL95" s="662"/>
      <c r="OQM95" s="662"/>
      <c r="OQN95" s="662"/>
      <c r="OQO95" s="662"/>
      <c r="OQP95" s="662"/>
      <c r="OQQ95" s="662"/>
      <c r="OQR95" s="662"/>
      <c r="OQS95" s="662"/>
      <c r="OQT95" s="662"/>
      <c r="OQU95" s="662"/>
      <c r="OQV95" s="662"/>
      <c r="OQW95" s="662"/>
      <c r="OQX95" s="662"/>
      <c r="OQY95" s="662"/>
      <c r="OQZ95" s="662"/>
      <c r="ORA95" s="662"/>
      <c r="ORB95" s="662"/>
      <c r="ORC95" s="662"/>
      <c r="ORD95" s="662"/>
      <c r="ORE95" s="662"/>
      <c r="ORF95" s="662"/>
      <c r="ORG95" s="662"/>
      <c r="ORH95" s="662"/>
      <c r="ORI95" s="662"/>
      <c r="ORJ95" s="662"/>
      <c r="ORK95" s="662"/>
      <c r="ORL95" s="662"/>
      <c r="ORM95" s="662"/>
      <c r="ORN95" s="662"/>
      <c r="ORO95" s="662"/>
      <c r="ORP95" s="662"/>
      <c r="ORQ95" s="662"/>
      <c r="ORR95" s="662"/>
      <c r="ORS95" s="662"/>
      <c r="ORT95" s="662"/>
      <c r="ORU95" s="662"/>
      <c r="ORV95" s="662"/>
      <c r="ORW95" s="662"/>
      <c r="ORX95" s="662"/>
      <c r="ORY95" s="662"/>
      <c r="ORZ95" s="662"/>
      <c r="OSA95" s="662"/>
      <c r="OSB95" s="662"/>
      <c r="OSC95" s="662"/>
      <c r="OSD95" s="662"/>
      <c r="OSE95" s="662"/>
      <c r="OSF95" s="662"/>
      <c r="OSG95" s="662"/>
      <c r="OSH95" s="662"/>
      <c r="OSI95" s="662"/>
      <c r="OSJ95" s="662"/>
      <c r="OSK95" s="662"/>
      <c r="OSL95" s="662"/>
      <c r="OSM95" s="662"/>
      <c r="OSN95" s="662"/>
      <c r="OSO95" s="662"/>
      <c r="OSP95" s="662"/>
      <c r="OSQ95" s="662"/>
      <c r="OSR95" s="662"/>
      <c r="OSS95" s="662"/>
      <c r="OST95" s="662"/>
      <c r="OSU95" s="662"/>
      <c r="OSV95" s="662"/>
      <c r="OSW95" s="662"/>
      <c r="OSX95" s="662"/>
      <c r="OSY95" s="662"/>
      <c r="OSZ95" s="662"/>
      <c r="OTA95" s="662"/>
      <c r="OTB95" s="662"/>
      <c r="OTC95" s="662"/>
      <c r="OTD95" s="662"/>
      <c r="OTE95" s="662"/>
      <c r="OTF95" s="662"/>
      <c r="OTG95" s="662"/>
      <c r="OTH95" s="662"/>
      <c r="OTI95" s="662"/>
      <c r="OTJ95" s="662"/>
      <c r="OTK95" s="662"/>
      <c r="OTL95" s="662"/>
      <c r="OTM95" s="662"/>
      <c r="OTN95" s="662"/>
      <c r="OTO95" s="662"/>
      <c r="OTP95" s="662"/>
      <c r="OTQ95" s="662"/>
      <c r="OTR95" s="662"/>
      <c r="OTS95" s="662"/>
      <c r="OTT95" s="662"/>
      <c r="OTU95" s="662"/>
      <c r="OTV95" s="662"/>
      <c r="OTW95" s="662"/>
      <c r="OTX95" s="662"/>
      <c r="OTY95" s="662"/>
      <c r="OTZ95" s="662"/>
      <c r="OUA95" s="662"/>
      <c r="OUB95" s="662"/>
      <c r="OUC95" s="662"/>
      <c r="OUD95" s="662"/>
      <c r="OUE95" s="662"/>
      <c r="OUF95" s="662"/>
      <c r="OUG95" s="662"/>
      <c r="OUH95" s="662"/>
      <c r="OUI95" s="662"/>
      <c r="OUJ95" s="662"/>
      <c r="OUK95" s="662"/>
      <c r="OUL95" s="662"/>
      <c r="OUM95" s="662"/>
      <c r="OUN95" s="662"/>
      <c r="OUO95" s="662"/>
      <c r="OUP95" s="662"/>
      <c r="OUQ95" s="662"/>
      <c r="OUR95" s="662"/>
      <c r="OUS95" s="662"/>
      <c r="OUT95" s="662"/>
      <c r="OUU95" s="662"/>
      <c r="OUV95" s="662"/>
      <c r="OUW95" s="662"/>
      <c r="OUX95" s="662"/>
      <c r="OUY95" s="662"/>
      <c r="OUZ95" s="662"/>
      <c r="OVA95" s="662"/>
      <c r="OVB95" s="662"/>
      <c r="OVC95" s="662"/>
      <c r="OVD95" s="662"/>
      <c r="OVE95" s="662"/>
      <c r="OVF95" s="662"/>
      <c r="OVG95" s="662"/>
      <c r="OVH95" s="662"/>
      <c r="OVI95" s="662"/>
      <c r="OVJ95" s="662"/>
      <c r="OVK95" s="662"/>
      <c r="OVL95" s="662"/>
      <c r="OVM95" s="662"/>
      <c r="OVN95" s="662"/>
      <c r="OVO95" s="662"/>
      <c r="OVP95" s="662"/>
      <c r="OVQ95" s="662"/>
      <c r="OVR95" s="662"/>
      <c r="OVS95" s="662"/>
      <c r="OVT95" s="662"/>
      <c r="OVU95" s="662"/>
      <c r="OVV95" s="662"/>
      <c r="OVW95" s="662"/>
      <c r="OVX95" s="662"/>
      <c r="OVY95" s="662"/>
      <c r="OVZ95" s="662"/>
      <c r="OWA95" s="662"/>
      <c r="OWB95" s="662"/>
      <c r="OWC95" s="662"/>
      <c r="OWD95" s="662"/>
      <c r="OWE95" s="662"/>
      <c r="OWF95" s="662"/>
      <c r="OWG95" s="662"/>
      <c r="OWH95" s="662"/>
      <c r="OWI95" s="662"/>
      <c r="OWJ95" s="662"/>
      <c r="OWK95" s="662"/>
      <c r="OWL95" s="662"/>
      <c r="OWM95" s="662"/>
      <c r="OWN95" s="662"/>
      <c r="OWO95" s="662"/>
      <c r="OWP95" s="662"/>
      <c r="OWQ95" s="662"/>
      <c r="OWR95" s="662"/>
      <c r="OWS95" s="662"/>
      <c r="OWT95" s="662"/>
      <c r="OWU95" s="662"/>
      <c r="OWV95" s="662"/>
      <c r="OWW95" s="662"/>
      <c r="OWX95" s="662"/>
      <c r="OWY95" s="662"/>
      <c r="OWZ95" s="662"/>
      <c r="OXA95" s="662"/>
      <c r="OXB95" s="662"/>
      <c r="OXC95" s="662"/>
      <c r="OXD95" s="662"/>
      <c r="OXE95" s="662"/>
      <c r="OXF95" s="662"/>
      <c r="OXG95" s="662"/>
      <c r="OXH95" s="662"/>
      <c r="OXI95" s="662"/>
      <c r="OXJ95" s="662"/>
      <c r="OXK95" s="662"/>
      <c r="OXL95" s="662"/>
      <c r="OXM95" s="662"/>
      <c r="OXN95" s="662"/>
      <c r="OXO95" s="662"/>
      <c r="OXP95" s="662"/>
      <c r="OXQ95" s="662"/>
      <c r="OXR95" s="662"/>
      <c r="OXS95" s="662"/>
      <c r="OXT95" s="662"/>
      <c r="OXU95" s="662"/>
      <c r="OXV95" s="662"/>
      <c r="OXW95" s="662"/>
      <c r="OXX95" s="662"/>
      <c r="OXY95" s="662"/>
      <c r="OXZ95" s="662"/>
      <c r="OYA95" s="662"/>
      <c r="OYB95" s="662"/>
      <c r="OYC95" s="662"/>
      <c r="OYD95" s="662"/>
      <c r="OYE95" s="662"/>
      <c r="OYF95" s="662"/>
      <c r="OYG95" s="662"/>
      <c r="OYH95" s="662"/>
      <c r="OYI95" s="662"/>
      <c r="OYJ95" s="662"/>
      <c r="OYK95" s="662"/>
      <c r="OYL95" s="662"/>
      <c r="OYM95" s="662"/>
      <c r="OYN95" s="662"/>
      <c r="OYO95" s="662"/>
      <c r="OYP95" s="662"/>
      <c r="OYQ95" s="662"/>
      <c r="OYR95" s="662"/>
      <c r="OYS95" s="662"/>
      <c r="OYT95" s="662"/>
      <c r="OYU95" s="662"/>
      <c r="OYV95" s="662"/>
      <c r="OYW95" s="662"/>
      <c r="OYX95" s="662"/>
      <c r="OYY95" s="662"/>
      <c r="OYZ95" s="662"/>
      <c r="OZA95" s="662"/>
      <c r="OZB95" s="662"/>
      <c r="OZC95" s="662"/>
      <c r="OZD95" s="662"/>
      <c r="OZE95" s="662"/>
      <c r="OZF95" s="662"/>
      <c r="OZG95" s="662"/>
      <c r="OZH95" s="662"/>
      <c r="OZI95" s="662"/>
      <c r="OZJ95" s="662"/>
      <c r="OZK95" s="662"/>
      <c r="OZL95" s="662"/>
      <c r="OZM95" s="662"/>
      <c r="OZN95" s="662"/>
      <c r="OZO95" s="662"/>
      <c r="OZP95" s="662"/>
      <c r="OZQ95" s="662"/>
      <c r="OZR95" s="662"/>
      <c r="OZS95" s="662"/>
      <c r="OZT95" s="662"/>
      <c r="OZU95" s="662"/>
      <c r="OZV95" s="662"/>
      <c r="OZW95" s="662"/>
      <c r="OZX95" s="662"/>
      <c r="OZY95" s="662"/>
      <c r="OZZ95" s="662"/>
      <c r="PAA95" s="662"/>
      <c r="PAB95" s="662"/>
      <c r="PAC95" s="662"/>
      <c r="PAD95" s="662"/>
      <c r="PAE95" s="662"/>
      <c r="PAF95" s="662"/>
      <c r="PAG95" s="662"/>
      <c r="PAH95" s="662"/>
      <c r="PAI95" s="662"/>
      <c r="PAJ95" s="662"/>
      <c r="PAK95" s="662"/>
      <c r="PAL95" s="662"/>
      <c r="PAM95" s="662"/>
      <c r="PAN95" s="662"/>
      <c r="PAO95" s="662"/>
      <c r="PAP95" s="662"/>
      <c r="PAQ95" s="662"/>
      <c r="PAR95" s="662"/>
      <c r="PAS95" s="662"/>
      <c r="PAT95" s="662"/>
      <c r="PAU95" s="662"/>
      <c r="PAV95" s="662"/>
      <c r="PAW95" s="662"/>
      <c r="PAX95" s="662"/>
      <c r="PAY95" s="662"/>
      <c r="PAZ95" s="662"/>
      <c r="PBA95" s="662"/>
      <c r="PBB95" s="662"/>
      <c r="PBC95" s="662"/>
      <c r="PBD95" s="662"/>
      <c r="PBE95" s="662"/>
      <c r="PBF95" s="662"/>
      <c r="PBG95" s="662"/>
      <c r="PBH95" s="662"/>
      <c r="PBI95" s="662"/>
      <c r="PBJ95" s="662"/>
      <c r="PBK95" s="662"/>
      <c r="PBL95" s="662"/>
      <c r="PBM95" s="662"/>
      <c r="PBN95" s="662"/>
      <c r="PBO95" s="662"/>
      <c r="PBP95" s="662"/>
      <c r="PBQ95" s="662"/>
      <c r="PBR95" s="662"/>
      <c r="PBS95" s="662"/>
      <c r="PBT95" s="662"/>
      <c r="PBU95" s="662"/>
      <c r="PBV95" s="662"/>
      <c r="PBW95" s="662"/>
      <c r="PBX95" s="662"/>
      <c r="PBY95" s="662"/>
      <c r="PBZ95" s="662"/>
      <c r="PCA95" s="662"/>
      <c r="PCB95" s="662"/>
      <c r="PCC95" s="662"/>
      <c r="PCD95" s="662"/>
      <c r="PCE95" s="662"/>
      <c r="PCF95" s="662"/>
      <c r="PCG95" s="662"/>
      <c r="PCH95" s="662"/>
      <c r="PCI95" s="662"/>
      <c r="PCJ95" s="662"/>
      <c r="PCK95" s="662"/>
      <c r="PCL95" s="662"/>
      <c r="PCM95" s="662"/>
      <c r="PCN95" s="662"/>
      <c r="PCO95" s="662"/>
      <c r="PCP95" s="662"/>
      <c r="PCQ95" s="662"/>
      <c r="PCR95" s="662"/>
      <c r="PCS95" s="662"/>
      <c r="PCT95" s="662"/>
      <c r="PCU95" s="662"/>
      <c r="PCV95" s="662"/>
      <c r="PCW95" s="662"/>
      <c r="PCX95" s="662"/>
      <c r="PCY95" s="662"/>
      <c r="PCZ95" s="662"/>
      <c r="PDA95" s="662"/>
      <c r="PDB95" s="662"/>
      <c r="PDC95" s="662"/>
      <c r="PDD95" s="662"/>
      <c r="PDE95" s="662"/>
      <c r="PDF95" s="662"/>
      <c r="PDG95" s="662"/>
      <c r="PDH95" s="662"/>
      <c r="PDI95" s="662"/>
      <c r="PDJ95" s="662"/>
      <c r="PDK95" s="662"/>
      <c r="PDL95" s="662"/>
      <c r="PDM95" s="662"/>
      <c r="PDN95" s="662"/>
      <c r="PDO95" s="662"/>
      <c r="PDP95" s="662"/>
      <c r="PDQ95" s="662"/>
      <c r="PDR95" s="662"/>
      <c r="PDS95" s="662"/>
      <c r="PDT95" s="662"/>
      <c r="PDU95" s="662"/>
      <c r="PDV95" s="662"/>
      <c r="PDW95" s="662"/>
      <c r="PDX95" s="662"/>
      <c r="PDY95" s="662"/>
      <c r="PDZ95" s="662"/>
      <c r="PEA95" s="662"/>
      <c r="PEB95" s="662"/>
      <c r="PEC95" s="662"/>
      <c r="PED95" s="662"/>
      <c r="PEE95" s="662"/>
      <c r="PEF95" s="662"/>
      <c r="PEG95" s="662"/>
      <c r="PEH95" s="662"/>
      <c r="PEI95" s="662"/>
      <c r="PEJ95" s="662"/>
      <c r="PEK95" s="662"/>
      <c r="PEL95" s="662"/>
      <c r="PEM95" s="662"/>
      <c r="PEN95" s="662"/>
      <c r="PEO95" s="662"/>
      <c r="PEP95" s="662"/>
      <c r="PEQ95" s="662"/>
      <c r="PER95" s="662"/>
      <c r="PES95" s="662"/>
      <c r="PET95" s="662"/>
      <c r="PEU95" s="662"/>
      <c r="PEV95" s="662"/>
      <c r="PEW95" s="662"/>
      <c r="PEX95" s="662"/>
      <c r="PEY95" s="662"/>
      <c r="PEZ95" s="662"/>
      <c r="PFA95" s="662"/>
      <c r="PFB95" s="662"/>
      <c r="PFC95" s="662"/>
      <c r="PFD95" s="662"/>
      <c r="PFE95" s="662"/>
      <c r="PFF95" s="662"/>
      <c r="PFG95" s="662"/>
      <c r="PFH95" s="662"/>
      <c r="PFI95" s="662"/>
      <c r="PFJ95" s="662"/>
      <c r="PFK95" s="662"/>
      <c r="PFL95" s="662"/>
      <c r="PFM95" s="662"/>
      <c r="PFN95" s="662"/>
      <c r="PFO95" s="662"/>
      <c r="PFP95" s="662"/>
      <c r="PFQ95" s="662"/>
      <c r="PFR95" s="662"/>
      <c r="PFS95" s="662"/>
      <c r="PFT95" s="662"/>
      <c r="PFU95" s="662"/>
      <c r="PFV95" s="662"/>
      <c r="PFW95" s="662"/>
      <c r="PFX95" s="662"/>
      <c r="PFY95" s="662"/>
      <c r="PFZ95" s="662"/>
      <c r="PGA95" s="662"/>
      <c r="PGB95" s="662"/>
      <c r="PGC95" s="662"/>
      <c r="PGD95" s="662"/>
      <c r="PGE95" s="662"/>
      <c r="PGF95" s="662"/>
      <c r="PGG95" s="662"/>
      <c r="PGH95" s="662"/>
      <c r="PGI95" s="662"/>
      <c r="PGJ95" s="662"/>
      <c r="PGK95" s="662"/>
      <c r="PGL95" s="662"/>
      <c r="PGM95" s="662"/>
      <c r="PGN95" s="662"/>
      <c r="PGO95" s="662"/>
      <c r="PGP95" s="662"/>
      <c r="PGQ95" s="662"/>
      <c r="PGR95" s="662"/>
      <c r="PGS95" s="662"/>
      <c r="PGT95" s="662"/>
      <c r="PGU95" s="662"/>
      <c r="PGV95" s="662"/>
      <c r="PGW95" s="662"/>
      <c r="PGX95" s="662"/>
      <c r="PGY95" s="662"/>
      <c r="PGZ95" s="662"/>
      <c r="PHA95" s="662"/>
      <c r="PHB95" s="662"/>
      <c r="PHC95" s="662"/>
      <c r="PHD95" s="662"/>
      <c r="PHE95" s="662"/>
      <c r="PHF95" s="662"/>
      <c r="PHG95" s="662"/>
      <c r="PHH95" s="662"/>
      <c r="PHI95" s="662"/>
      <c r="PHJ95" s="662"/>
      <c r="PHK95" s="662"/>
      <c r="PHL95" s="662"/>
      <c r="PHM95" s="662"/>
      <c r="PHN95" s="662"/>
      <c r="PHO95" s="662"/>
      <c r="PHP95" s="662"/>
      <c r="PHQ95" s="662"/>
      <c r="PHR95" s="662"/>
      <c r="PHS95" s="662"/>
      <c r="PHT95" s="662"/>
      <c r="PHU95" s="662"/>
      <c r="PHV95" s="662"/>
      <c r="PHW95" s="662"/>
      <c r="PHX95" s="662"/>
      <c r="PHY95" s="662"/>
      <c r="PHZ95" s="662"/>
      <c r="PIA95" s="662"/>
      <c r="PIB95" s="662"/>
      <c r="PIC95" s="662"/>
      <c r="PID95" s="662"/>
      <c r="PIE95" s="662"/>
      <c r="PIF95" s="662"/>
      <c r="PIG95" s="662"/>
      <c r="PIH95" s="662"/>
      <c r="PII95" s="662"/>
      <c r="PIJ95" s="662"/>
      <c r="PIK95" s="662"/>
      <c r="PIL95" s="662"/>
      <c r="PIM95" s="662"/>
      <c r="PIN95" s="662"/>
      <c r="PIO95" s="662"/>
      <c r="PIP95" s="662"/>
      <c r="PIQ95" s="662"/>
      <c r="PIR95" s="662"/>
      <c r="PIS95" s="662"/>
      <c r="PIT95" s="662"/>
      <c r="PIU95" s="662"/>
      <c r="PIV95" s="662"/>
      <c r="PIW95" s="662"/>
      <c r="PIX95" s="662"/>
      <c r="PIY95" s="662"/>
      <c r="PIZ95" s="662"/>
      <c r="PJA95" s="662"/>
      <c r="PJB95" s="662"/>
      <c r="PJC95" s="662"/>
      <c r="PJD95" s="662"/>
      <c r="PJE95" s="662"/>
      <c r="PJF95" s="662"/>
      <c r="PJG95" s="662"/>
      <c r="PJH95" s="662"/>
      <c r="PJI95" s="662"/>
      <c r="PJJ95" s="662"/>
      <c r="PJK95" s="662"/>
      <c r="PJL95" s="662"/>
      <c r="PJM95" s="662"/>
      <c r="PJN95" s="662"/>
      <c r="PJO95" s="662"/>
      <c r="PJP95" s="662"/>
      <c r="PJQ95" s="662"/>
      <c r="PJR95" s="662"/>
      <c r="PJS95" s="662"/>
      <c r="PJT95" s="662"/>
      <c r="PJU95" s="662"/>
      <c r="PJV95" s="662"/>
      <c r="PJW95" s="662"/>
      <c r="PJX95" s="662"/>
      <c r="PJY95" s="662"/>
      <c r="PJZ95" s="662"/>
      <c r="PKA95" s="662"/>
      <c r="PKB95" s="662"/>
      <c r="PKC95" s="662"/>
      <c r="PKD95" s="662"/>
      <c r="PKE95" s="662"/>
      <c r="PKF95" s="662"/>
      <c r="PKG95" s="662"/>
      <c r="PKH95" s="662"/>
      <c r="PKI95" s="662"/>
      <c r="PKJ95" s="662"/>
      <c r="PKK95" s="662"/>
      <c r="PKL95" s="662"/>
      <c r="PKM95" s="662"/>
      <c r="PKN95" s="662"/>
      <c r="PKO95" s="662"/>
      <c r="PKP95" s="662"/>
      <c r="PKQ95" s="662"/>
      <c r="PKR95" s="662"/>
      <c r="PKS95" s="662"/>
      <c r="PKT95" s="662"/>
      <c r="PKU95" s="662"/>
      <c r="PKV95" s="662"/>
      <c r="PKW95" s="662"/>
      <c r="PKX95" s="662"/>
      <c r="PKY95" s="662"/>
      <c r="PKZ95" s="662"/>
      <c r="PLA95" s="662"/>
      <c r="PLB95" s="662"/>
      <c r="PLC95" s="662"/>
      <c r="PLD95" s="662"/>
      <c r="PLE95" s="662"/>
      <c r="PLF95" s="662"/>
      <c r="PLG95" s="662"/>
      <c r="PLH95" s="662"/>
      <c r="PLI95" s="662"/>
      <c r="PLJ95" s="662"/>
      <c r="PLK95" s="662"/>
      <c r="PLL95" s="662"/>
      <c r="PLM95" s="662"/>
      <c r="PLN95" s="662"/>
      <c r="PLO95" s="662"/>
      <c r="PLP95" s="662"/>
      <c r="PLQ95" s="662"/>
      <c r="PLR95" s="662"/>
      <c r="PLS95" s="662"/>
      <c r="PLT95" s="662"/>
      <c r="PLU95" s="662"/>
      <c r="PLV95" s="662"/>
      <c r="PLW95" s="662"/>
      <c r="PLX95" s="662"/>
      <c r="PLY95" s="662"/>
      <c r="PLZ95" s="662"/>
      <c r="PMA95" s="662"/>
      <c r="PMB95" s="662"/>
      <c r="PMC95" s="662"/>
      <c r="PMD95" s="662"/>
      <c r="PME95" s="662"/>
      <c r="PMF95" s="662"/>
      <c r="PMG95" s="662"/>
      <c r="PMH95" s="662"/>
      <c r="PMI95" s="662"/>
      <c r="PMJ95" s="662"/>
      <c r="PMK95" s="662"/>
      <c r="PML95" s="662"/>
      <c r="PMM95" s="662"/>
      <c r="PMN95" s="662"/>
      <c r="PMO95" s="662"/>
      <c r="PMP95" s="662"/>
      <c r="PMQ95" s="662"/>
      <c r="PMR95" s="662"/>
      <c r="PMS95" s="662"/>
      <c r="PMT95" s="662"/>
      <c r="PMU95" s="662"/>
      <c r="PMV95" s="662"/>
      <c r="PMW95" s="662"/>
      <c r="PMX95" s="662"/>
      <c r="PMY95" s="662"/>
      <c r="PMZ95" s="662"/>
      <c r="PNA95" s="662"/>
      <c r="PNB95" s="662"/>
      <c r="PNC95" s="662"/>
      <c r="PND95" s="662"/>
      <c r="PNE95" s="662"/>
      <c r="PNF95" s="662"/>
      <c r="PNG95" s="662"/>
      <c r="PNH95" s="662"/>
      <c r="PNI95" s="662"/>
      <c r="PNJ95" s="662"/>
      <c r="PNK95" s="662"/>
      <c r="PNL95" s="662"/>
      <c r="PNM95" s="662"/>
      <c r="PNN95" s="662"/>
      <c r="PNO95" s="662"/>
      <c r="PNP95" s="662"/>
      <c r="PNQ95" s="662"/>
      <c r="PNR95" s="662"/>
      <c r="PNS95" s="662"/>
      <c r="PNT95" s="662"/>
      <c r="PNU95" s="662"/>
      <c r="PNV95" s="662"/>
      <c r="PNW95" s="662"/>
      <c r="PNX95" s="662"/>
      <c r="PNY95" s="662"/>
      <c r="PNZ95" s="662"/>
      <c r="POA95" s="662"/>
      <c r="POB95" s="662"/>
      <c r="POC95" s="662"/>
      <c r="POD95" s="662"/>
      <c r="POE95" s="662"/>
      <c r="POF95" s="662"/>
      <c r="POG95" s="662"/>
      <c r="POH95" s="662"/>
      <c r="POI95" s="662"/>
      <c r="POJ95" s="662"/>
      <c r="POK95" s="662"/>
      <c r="POL95" s="662"/>
      <c r="POM95" s="662"/>
      <c r="PON95" s="662"/>
      <c r="POO95" s="662"/>
      <c r="POP95" s="662"/>
      <c r="POQ95" s="662"/>
      <c r="POR95" s="662"/>
      <c r="POS95" s="662"/>
      <c r="POT95" s="662"/>
      <c r="POU95" s="662"/>
      <c r="POV95" s="662"/>
      <c r="POW95" s="662"/>
      <c r="POX95" s="662"/>
      <c r="POY95" s="662"/>
      <c r="POZ95" s="662"/>
      <c r="PPA95" s="662"/>
      <c r="PPB95" s="662"/>
      <c r="PPC95" s="662"/>
      <c r="PPD95" s="662"/>
      <c r="PPE95" s="662"/>
      <c r="PPF95" s="662"/>
      <c r="PPG95" s="662"/>
      <c r="PPH95" s="662"/>
      <c r="PPI95" s="662"/>
      <c r="PPJ95" s="662"/>
      <c r="PPK95" s="662"/>
      <c r="PPL95" s="662"/>
      <c r="PPM95" s="662"/>
      <c r="PPN95" s="662"/>
      <c r="PPO95" s="662"/>
      <c r="PPP95" s="662"/>
      <c r="PPQ95" s="662"/>
      <c r="PPR95" s="662"/>
      <c r="PPS95" s="662"/>
      <c r="PPT95" s="662"/>
      <c r="PPU95" s="662"/>
      <c r="PPV95" s="662"/>
      <c r="PPW95" s="662"/>
      <c r="PPX95" s="662"/>
      <c r="PPY95" s="662"/>
      <c r="PPZ95" s="662"/>
      <c r="PQA95" s="662"/>
      <c r="PQB95" s="662"/>
      <c r="PQC95" s="662"/>
      <c r="PQD95" s="662"/>
      <c r="PQE95" s="662"/>
      <c r="PQF95" s="662"/>
      <c r="PQG95" s="662"/>
      <c r="PQH95" s="662"/>
      <c r="PQI95" s="662"/>
      <c r="PQJ95" s="662"/>
      <c r="PQK95" s="662"/>
      <c r="PQL95" s="662"/>
      <c r="PQM95" s="662"/>
      <c r="PQN95" s="662"/>
      <c r="PQO95" s="662"/>
      <c r="PQP95" s="662"/>
      <c r="PQQ95" s="662"/>
      <c r="PQR95" s="662"/>
      <c r="PQS95" s="662"/>
      <c r="PQT95" s="662"/>
      <c r="PQU95" s="662"/>
      <c r="PQV95" s="662"/>
      <c r="PQW95" s="662"/>
      <c r="PQX95" s="662"/>
      <c r="PQY95" s="662"/>
      <c r="PQZ95" s="662"/>
      <c r="PRA95" s="662"/>
      <c r="PRB95" s="662"/>
      <c r="PRC95" s="662"/>
      <c r="PRD95" s="662"/>
      <c r="PRE95" s="662"/>
      <c r="PRF95" s="662"/>
      <c r="PRG95" s="662"/>
      <c r="PRH95" s="662"/>
      <c r="PRI95" s="662"/>
      <c r="PRJ95" s="662"/>
      <c r="PRK95" s="662"/>
      <c r="PRL95" s="662"/>
      <c r="PRM95" s="662"/>
      <c r="PRN95" s="662"/>
      <c r="PRO95" s="662"/>
      <c r="PRP95" s="662"/>
      <c r="PRQ95" s="662"/>
      <c r="PRR95" s="662"/>
      <c r="PRS95" s="662"/>
      <c r="PRT95" s="662"/>
      <c r="PRU95" s="662"/>
      <c r="PRV95" s="662"/>
      <c r="PRW95" s="662"/>
      <c r="PRX95" s="662"/>
      <c r="PRY95" s="662"/>
      <c r="PRZ95" s="662"/>
      <c r="PSA95" s="662"/>
      <c r="PSB95" s="662"/>
      <c r="PSC95" s="662"/>
      <c r="PSD95" s="662"/>
      <c r="PSE95" s="662"/>
      <c r="PSF95" s="662"/>
      <c r="PSG95" s="662"/>
      <c r="PSH95" s="662"/>
      <c r="PSI95" s="662"/>
      <c r="PSJ95" s="662"/>
      <c r="PSK95" s="662"/>
      <c r="PSL95" s="662"/>
      <c r="PSM95" s="662"/>
      <c r="PSN95" s="662"/>
      <c r="PSO95" s="662"/>
      <c r="PSP95" s="662"/>
      <c r="PSQ95" s="662"/>
      <c r="PSR95" s="662"/>
      <c r="PSS95" s="662"/>
      <c r="PST95" s="662"/>
      <c r="PSU95" s="662"/>
      <c r="PSV95" s="662"/>
      <c r="PSW95" s="662"/>
      <c r="PSX95" s="662"/>
      <c r="PSY95" s="662"/>
      <c r="PSZ95" s="662"/>
      <c r="PTA95" s="662"/>
      <c r="PTB95" s="662"/>
      <c r="PTC95" s="662"/>
      <c r="PTD95" s="662"/>
      <c r="PTE95" s="662"/>
      <c r="PTF95" s="662"/>
      <c r="PTG95" s="662"/>
      <c r="PTH95" s="662"/>
      <c r="PTI95" s="662"/>
      <c r="PTJ95" s="662"/>
      <c r="PTK95" s="662"/>
      <c r="PTL95" s="662"/>
      <c r="PTM95" s="662"/>
      <c r="PTN95" s="662"/>
      <c r="PTO95" s="662"/>
      <c r="PTP95" s="662"/>
      <c r="PTQ95" s="662"/>
      <c r="PTR95" s="662"/>
      <c r="PTS95" s="662"/>
      <c r="PTT95" s="662"/>
      <c r="PTU95" s="662"/>
      <c r="PTV95" s="662"/>
      <c r="PTW95" s="662"/>
      <c r="PTX95" s="662"/>
      <c r="PTY95" s="662"/>
      <c r="PTZ95" s="662"/>
      <c r="PUA95" s="662"/>
      <c r="PUB95" s="662"/>
      <c r="PUC95" s="662"/>
      <c r="PUD95" s="662"/>
      <c r="PUE95" s="662"/>
      <c r="PUF95" s="662"/>
      <c r="PUG95" s="662"/>
      <c r="PUH95" s="662"/>
      <c r="PUI95" s="662"/>
      <c r="PUJ95" s="662"/>
      <c r="PUK95" s="662"/>
      <c r="PUL95" s="662"/>
      <c r="PUM95" s="662"/>
      <c r="PUN95" s="662"/>
      <c r="PUO95" s="662"/>
      <c r="PUP95" s="662"/>
      <c r="PUQ95" s="662"/>
      <c r="PUR95" s="662"/>
      <c r="PUS95" s="662"/>
      <c r="PUT95" s="662"/>
      <c r="PUU95" s="662"/>
      <c r="PUV95" s="662"/>
      <c r="PUW95" s="662"/>
      <c r="PUX95" s="662"/>
      <c r="PUY95" s="662"/>
      <c r="PUZ95" s="662"/>
      <c r="PVA95" s="662"/>
      <c r="PVB95" s="662"/>
      <c r="PVC95" s="662"/>
      <c r="PVD95" s="662"/>
      <c r="PVE95" s="662"/>
      <c r="PVF95" s="662"/>
      <c r="PVG95" s="662"/>
      <c r="PVH95" s="662"/>
      <c r="PVI95" s="662"/>
      <c r="PVJ95" s="662"/>
      <c r="PVK95" s="662"/>
      <c r="PVL95" s="662"/>
      <c r="PVM95" s="662"/>
      <c r="PVN95" s="662"/>
      <c r="PVO95" s="662"/>
      <c r="PVP95" s="662"/>
      <c r="PVQ95" s="662"/>
      <c r="PVR95" s="662"/>
      <c r="PVS95" s="662"/>
      <c r="PVT95" s="662"/>
      <c r="PVU95" s="662"/>
      <c r="PVV95" s="662"/>
      <c r="PVW95" s="662"/>
      <c r="PVX95" s="662"/>
      <c r="PVY95" s="662"/>
      <c r="PVZ95" s="662"/>
      <c r="PWA95" s="662"/>
      <c r="PWB95" s="662"/>
      <c r="PWC95" s="662"/>
      <c r="PWD95" s="662"/>
      <c r="PWE95" s="662"/>
      <c r="PWF95" s="662"/>
      <c r="PWG95" s="662"/>
      <c r="PWH95" s="662"/>
      <c r="PWI95" s="662"/>
      <c r="PWJ95" s="662"/>
      <c r="PWK95" s="662"/>
      <c r="PWL95" s="662"/>
      <c r="PWM95" s="662"/>
      <c r="PWN95" s="662"/>
      <c r="PWO95" s="662"/>
      <c r="PWP95" s="662"/>
      <c r="PWQ95" s="662"/>
      <c r="PWR95" s="662"/>
      <c r="PWS95" s="662"/>
      <c r="PWT95" s="662"/>
      <c r="PWU95" s="662"/>
      <c r="PWV95" s="662"/>
      <c r="PWW95" s="662"/>
      <c r="PWX95" s="662"/>
      <c r="PWY95" s="662"/>
      <c r="PWZ95" s="662"/>
      <c r="PXA95" s="662"/>
      <c r="PXB95" s="662"/>
      <c r="PXC95" s="662"/>
      <c r="PXD95" s="662"/>
      <c r="PXE95" s="662"/>
      <c r="PXF95" s="662"/>
      <c r="PXG95" s="662"/>
      <c r="PXH95" s="662"/>
      <c r="PXI95" s="662"/>
      <c r="PXJ95" s="662"/>
      <c r="PXK95" s="662"/>
      <c r="PXL95" s="662"/>
      <c r="PXM95" s="662"/>
      <c r="PXN95" s="662"/>
      <c r="PXO95" s="662"/>
      <c r="PXP95" s="662"/>
      <c r="PXQ95" s="662"/>
      <c r="PXR95" s="662"/>
      <c r="PXS95" s="662"/>
      <c r="PXT95" s="662"/>
      <c r="PXU95" s="662"/>
      <c r="PXV95" s="662"/>
      <c r="PXW95" s="662"/>
      <c r="PXX95" s="662"/>
      <c r="PXY95" s="662"/>
      <c r="PXZ95" s="662"/>
      <c r="PYA95" s="662"/>
      <c r="PYB95" s="662"/>
      <c r="PYC95" s="662"/>
      <c r="PYD95" s="662"/>
      <c r="PYE95" s="662"/>
      <c r="PYF95" s="662"/>
      <c r="PYG95" s="662"/>
      <c r="PYH95" s="662"/>
      <c r="PYI95" s="662"/>
      <c r="PYJ95" s="662"/>
      <c r="PYK95" s="662"/>
      <c r="PYL95" s="662"/>
      <c r="PYM95" s="662"/>
      <c r="PYN95" s="662"/>
      <c r="PYO95" s="662"/>
      <c r="PYP95" s="662"/>
      <c r="PYQ95" s="662"/>
      <c r="PYR95" s="662"/>
      <c r="PYS95" s="662"/>
      <c r="PYT95" s="662"/>
      <c r="PYU95" s="662"/>
      <c r="PYV95" s="662"/>
      <c r="PYW95" s="662"/>
      <c r="PYX95" s="662"/>
      <c r="PYY95" s="662"/>
      <c r="PYZ95" s="662"/>
      <c r="PZA95" s="662"/>
      <c r="PZB95" s="662"/>
      <c r="PZC95" s="662"/>
      <c r="PZD95" s="662"/>
      <c r="PZE95" s="662"/>
      <c r="PZF95" s="662"/>
      <c r="PZG95" s="662"/>
      <c r="PZH95" s="662"/>
      <c r="PZI95" s="662"/>
      <c r="PZJ95" s="662"/>
      <c r="PZK95" s="662"/>
      <c r="PZL95" s="662"/>
      <c r="PZM95" s="662"/>
      <c r="PZN95" s="662"/>
      <c r="PZO95" s="662"/>
      <c r="PZP95" s="662"/>
      <c r="PZQ95" s="662"/>
      <c r="PZR95" s="662"/>
      <c r="PZS95" s="662"/>
      <c r="PZT95" s="662"/>
      <c r="PZU95" s="662"/>
      <c r="PZV95" s="662"/>
      <c r="PZW95" s="662"/>
      <c r="PZX95" s="662"/>
      <c r="PZY95" s="662"/>
      <c r="PZZ95" s="662"/>
      <c r="QAA95" s="662"/>
      <c r="QAB95" s="662"/>
      <c r="QAC95" s="662"/>
      <c r="QAD95" s="662"/>
      <c r="QAE95" s="662"/>
      <c r="QAF95" s="662"/>
      <c r="QAG95" s="662"/>
      <c r="QAH95" s="662"/>
      <c r="QAI95" s="662"/>
      <c r="QAJ95" s="662"/>
      <c r="QAK95" s="662"/>
      <c r="QAL95" s="662"/>
      <c r="QAM95" s="662"/>
      <c r="QAN95" s="662"/>
      <c r="QAO95" s="662"/>
      <c r="QAP95" s="662"/>
      <c r="QAQ95" s="662"/>
      <c r="QAR95" s="662"/>
      <c r="QAS95" s="662"/>
      <c r="QAT95" s="662"/>
      <c r="QAU95" s="662"/>
      <c r="QAV95" s="662"/>
      <c r="QAW95" s="662"/>
      <c r="QAX95" s="662"/>
      <c r="QAY95" s="662"/>
      <c r="QAZ95" s="662"/>
      <c r="QBA95" s="662"/>
      <c r="QBB95" s="662"/>
      <c r="QBC95" s="662"/>
      <c r="QBD95" s="662"/>
      <c r="QBE95" s="662"/>
      <c r="QBF95" s="662"/>
      <c r="QBG95" s="662"/>
      <c r="QBH95" s="662"/>
      <c r="QBI95" s="662"/>
      <c r="QBJ95" s="662"/>
      <c r="QBK95" s="662"/>
      <c r="QBL95" s="662"/>
      <c r="QBM95" s="662"/>
      <c r="QBN95" s="662"/>
      <c r="QBO95" s="662"/>
      <c r="QBP95" s="662"/>
      <c r="QBQ95" s="662"/>
      <c r="QBR95" s="662"/>
      <c r="QBS95" s="662"/>
      <c r="QBT95" s="662"/>
      <c r="QBU95" s="662"/>
      <c r="QBV95" s="662"/>
      <c r="QBW95" s="662"/>
      <c r="QBX95" s="662"/>
      <c r="QBY95" s="662"/>
      <c r="QBZ95" s="662"/>
      <c r="QCA95" s="662"/>
      <c r="QCB95" s="662"/>
      <c r="QCC95" s="662"/>
      <c r="QCD95" s="662"/>
      <c r="QCE95" s="662"/>
      <c r="QCF95" s="662"/>
      <c r="QCG95" s="662"/>
      <c r="QCH95" s="662"/>
      <c r="QCI95" s="662"/>
      <c r="QCJ95" s="662"/>
      <c r="QCK95" s="662"/>
      <c r="QCL95" s="662"/>
      <c r="QCM95" s="662"/>
      <c r="QCN95" s="662"/>
      <c r="QCO95" s="662"/>
      <c r="QCP95" s="662"/>
      <c r="QCQ95" s="662"/>
      <c r="QCR95" s="662"/>
      <c r="QCS95" s="662"/>
      <c r="QCT95" s="662"/>
      <c r="QCU95" s="662"/>
      <c r="QCV95" s="662"/>
      <c r="QCW95" s="662"/>
      <c r="QCX95" s="662"/>
      <c r="QCY95" s="662"/>
      <c r="QCZ95" s="662"/>
      <c r="QDA95" s="662"/>
      <c r="QDB95" s="662"/>
      <c r="QDC95" s="662"/>
      <c r="QDD95" s="662"/>
      <c r="QDE95" s="662"/>
      <c r="QDF95" s="662"/>
      <c r="QDG95" s="662"/>
      <c r="QDH95" s="662"/>
      <c r="QDI95" s="662"/>
      <c r="QDJ95" s="662"/>
      <c r="QDK95" s="662"/>
      <c r="QDL95" s="662"/>
      <c r="QDM95" s="662"/>
      <c r="QDN95" s="662"/>
      <c r="QDO95" s="662"/>
      <c r="QDP95" s="662"/>
      <c r="QDQ95" s="662"/>
      <c r="QDR95" s="662"/>
      <c r="QDS95" s="662"/>
      <c r="QDT95" s="662"/>
      <c r="QDU95" s="662"/>
      <c r="QDV95" s="662"/>
      <c r="QDW95" s="662"/>
      <c r="QDX95" s="662"/>
      <c r="QDY95" s="662"/>
      <c r="QDZ95" s="662"/>
      <c r="QEA95" s="662"/>
      <c r="QEB95" s="662"/>
      <c r="QEC95" s="662"/>
      <c r="QED95" s="662"/>
      <c r="QEE95" s="662"/>
      <c r="QEF95" s="662"/>
      <c r="QEG95" s="662"/>
      <c r="QEH95" s="662"/>
      <c r="QEI95" s="662"/>
      <c r="QEJ95" s="662"/>
      <c r="QEK95" s="662"/>
      <c r="QEL95" s="662"/>
      <c r="QEM95" s="662"/>
      <c r="QEN95" s="662"/>
      <c r="QEO95" s="662"/>
      <c r="QEP95" s="662"/>
      <c r="QEQ95" s="662"/>
      <c r="QER95" s="662"/>
      <c r="QES95" s="662"/>
      <c r="QET95" s="662"/>
      <c r="QEU95" s="662"/>
      <c r="QEV95" s="662"/>
      <c r="QEW95" s="662"/>
      <c r="QEX95" s="662"/>
      <c r="QEY95" s="662"/>
      <c r="QEZ95" s="662"/>
      <c r="QFA95" s="662"/>
      <c r="QFB95" s="662"/>
      <c r="QFC95" s="662"/>
      <c r="QFD95" s="662"/>
      <c r="QFE95" s="662"/>
      <c r="QFF95" s="662"/>
      <c r="QFG95" s="662"/>
      <c r="QFH95" s="662"/>
      <c r="QFI95" s="662"/>
      <c r="QFJ95" s="662"/>
      <c r="QFK95" s="662"/>
      <c r="QFL95" s="662"/>
      <c r="QFM95" s="662"/>
      <c r="QFN95" s="662"/>
      <c r="QFO95" s="662"/>
      <c r="QFP95" s="662"/>
      <c r="QFQ95" s="662"/>
      <c r="QFR95" s="662"/>
      <c r="QFS95" s="662"/>
      <c r="QFT95" s="662"/>
      <c r="QFU95" s="662"/>
      <c r="QFV95" s="662"/>
      <c r="QFW95" s="662"/>
      <c r="QFX95" s="662"/>
      <c r="QFY95" s="662"/>
      <c r="QFZ95" s="662"/>
      <c r="QGA95" s="662"/>
      <c r="QGB95" s="662"/>
      <c r="QGC95" s="662"/>
      <c r="QGD95" s="662"/>
      <c r="QGE95" s="662"/>
      <c r="QGF95" s="662"/>
      <c r="QGG95" s="662"/>
      <c r="QGH95" s="662"/>
      <c r="QGI95" s="662"/>
      <c r="QGJ95" s="662"/>
      <c r="QGK95" s="662"/>
      <c r="QGL95" s="662"/>
      <c r="QGM95" s="662"/>
      <c r="QGN95" s="662"/>
      <c r="QGO95" s="662"/>
      <c r="QGP95" s="662"/>
      <c r="QGQ95" s="662"/>
      <c r="QGR95" s="662"/>
      <c r="QGS95" s="662"/>
      <c r="QGT95" s="662"/>
      <c r="QGU95" s="662"/>
      <c r="QGV95" s="662"/>
      <c r="QGW95" s="662"/>
      <c r="QGX95" s="662"/>
      <c r="QGY95" s="662"/>
      <c r="QGZ95" s="662"/>
      <c r="QHA95" s="662"/>
      <c r="QHB95" s="662"/>
      <c r="QHC95" s="662"/>
      <c r="QHD95" s="662"/>
      <c r="QHE95" s="662"/>
      <c r="QHF95" s="662"/>
      <c r="QHG95" s="662"/>
      <c r="QHH95" s="662"/>
      <c r="QHI95" s="662"/>
      <c r="QHJ95" s="662"/>
      <c r="QHK95" s="662"/>
      <c r="QHL95" s="662"/>
      <c r="QHM95" s="662"/>
      <c r="QHN95" s="662"/>
      <c r="QHO95" s="662"/>
      <c r="QHP95" s="662"/>
      <c r="QHQ95" s="662"/>
      <c r="QHR95" s="662"/>
      <c r="QHS95" s="662"/>
      <c r="QHT95" s="662"/>
      <c r="QHU95" s="662"/>
      <c r="QHV95" s="662"/>
      <c r="QHW95" s="662"/>
      <c r="QHX95" s="662"/>
      <c r="QHY95" s="662"/>
      <c r="QHZ95" s="662"/>
      <c r="QIA95" s="662"/>
      <c r="QIB95" s="662"/>
      <c r="QIC95" s="662"/>
      <c r="QID95" s="662"/>
      <c r="QIE95" s="662"/>
      <c r="QIF95" s="662"/>
      <c r="QIG95" s="662"/>
      <c r="QIH95" s="662"/>
      <c r="QII95" s="662"/>
      <c r="QIJ95" s="662"/>
      <c r="QIK95" s="662"/>
      <c r="QIL95" s="662"/>
      <c r="QIM95" s="662"/>
      <c r="QIN95" s="662"/>
      <c r="QIO95" s="662"/>
      <c r="QIP95" s="662"/>
      <c r="QIQ95" s="662"/>
      <c r="QIR95" s="662"/>
      <c r="QIS95" s="662"/>
      <c r="QIT95" s="662"/>
      <c r="QIU95" s="662"/>
      <c r="QIV95" s="662"/>
      <c r="QIW95" s="662"/>
      <c r="QIX95" s="662"/>
      <c r="QIY95" s="662"/>
      <c r="QIZ95" s="662"/>
      <c r="QJA95" s="662"/>
      <c r="QJB95" s="662"/>
      <c r="QJC95" s="662"/>
      <c r="QJD95" s="662"/>
      <c r="QJE95" s="662"/>
      <c r="QJF95" s="662"/>
      <c r="QJG95" s="662"/>
      <c r="QJH95" s="662"/>
      <c r="QJI95" s="662"/>
      <c r="QJJ95" s="662"/>
      <c r="QJK95" s="662"/>
      <c r="QJL95" s="662"/>
      <c r="QJM95" s="662"/>
      <c r="QJN95" s="662"/>
      <c r="QJO95" s="662"/>
      <c r="QJP95" s="662"/>
      <c r="QJQ95" s="662"/>
      <c r="QJR95" s="662"/>
      <c r="QJS95" s="662"/>
      <c r="QJT95" s="662"/>
      <c r="QJU95" s="662"/>
      <c r="QJV95" s="662"/>
      <c r="QJW95" s="662"/>
      <c r="QJX95" s="662"/>
      <c r="QJY95" s="662"/>
      <c r="QJZ95" s="662"/>
      <c r="QKA95" s="662"/>
      <c r="QKB95" s="662"/>
      <c r="QKC95" s="662"/>
      <c r="QKD95" s="662"/>
      <c r="QKE95" s="662"/>
      <c r="QKF95" s="662"/>
      <c r="QKG95" s="662"/>
      <c r="QKH95" s="662"/>
      <c r="QKI95" s="662"/>
      <c r="QKJ95" s="662"/>
      <c r="QKK95" s="662"/>
      <c r="QKL95" s="662"/>
      <c r="QKM95" s="662"/>
      <c r="QKN95" s="662"/>
      <c r="QKO95" s="662"/>
      <c r="QKP95" s="662"/>
      <c r="QKQ95" s="662"/>
      <c r="QKR95" s="662"/>
      <c r="QKS95" s="662"/>
      <c r="QKT95" s="662"/>
      <c r="QKU95" s="662"/>
      <c r="QKV95" s="662"/>
      <c r="QKW95" s="662"/>
      <c r="QKX95" s="662"/>
      <c r="QKY95" s="662"/>
      <c r="QKZ95" s="662"/>
      <c r="QLA95" s="662"/>
      <c r="QLB95" s="662"/>
      <c r="QLC95" s="662"/>
      <c r="QLD95" s="662"/>
      <c r="QLE95" s="662"/>
      <c r="QLF95" s="662"/>
      <c r="QLG95" s="662"/>
      <c r="QLH95" s="662"/>
      <c r="QLI95" s="662"/>
      <c r="QLJ95" s="662"/>
      <c r="QLK95" s="662"/>
      <c r="QLL95" s="662"/>
      <c r="QLM95" s="662"/>
      <c r="QLN95" s="662"/>
      <c r="QLO95" s="662"/>
      <c r="QLP95" s="662"/>
      <c r="QLQ95" s="662"/>
      <c r="QLR95" s="662"/>
      <c r="QLS95" s="662"/>
      <c r="QLT95" s="662"/>
      <c r="QLU95" s="662"/>
      <c r="QLV95" s="662"/>
      <c r="QLW95" s="662"/>
      <c r="QLX95" s="662"/>
      <c r="QLY95" s="662"/>
      <c r="QLZ95" s="662"/>
      <c r="QMA95" s="662"/>
      <c r="QMB95" s="662"/>
      <c r="QMC95" s="662"/>
      <c r="QMD95" s="662"/>
      <c r="QME95" s="662"/>
      <c r="QMF95" s="662"/>
      <c r="QMG95" s="662"/>
      <c r="QMH95" s="662"/>
      <c r="QMI95" s="662"/>
      <c r="QMJ95" s="662"/>
      <c r="QMK95" s="662"/>
      <c r="QML95" s="662"/>
      <c r="QMM95" s="662"/>
      <c r="QMN95" s="662"/>
      <c r="QMO95" s="662"/>
      <c r="QMP95" s="662"/>
      <c r="QMQ95" s="662"/>
      <c r="QMR95" s="662"/>
      <c r="QMS95" s="662"/>
      <c r="QMT95" s="662"/>
      <c r="QMU95" s="662"/>
      <c r="QMV95" s="662"/>
      <c r="QMW95" s="662"/>
      <c r="QMX95" s="662"/>
      <c r="QMY95" s="662"/>
      <c r="QMZ95" s="662"/>
      <c r="QNA95" s="662"/>
      <c r="QNB95" s="662"/>
      <c r="QNC95" s="662"/>
      <c r="QND95" s="662"/>
      <c r="QNE95" s="662"/>
      <c r="QNF95" s="662"/>
      <c r="QNG95" s="662"/>
      <c r="QNH95" s="662"/>
      <c r="QNI95" s="662"/>
      <c r="QNJ95" s="662"/>
      <c r="QNK95" s="662"/>
      <c r="QNL95" s="662"/>
      <c r="QNM95" s="662"/>
      <c r="QNN95" s="662"/>
      <c r="QNO95" s="662"/>
      <c r="QNP95" s="662"/>
      <c r="QNQ95" s="662"/>
      <c r="QNR95" s="662"/>
      <c r="QNS95" s="662"/>
      <c r="QNT95" s="662"/>
      <c r="QNU95" s="662"/>
      <c r="QNV95" s="662"/>
      <c r="QNW95" s="662"/>
      <c r="QNX95" s="662"/>
      <c r="QNY95" s="662"/>
      <c r="QNZ95" s="662"/>
      <c r="QOA95" s="662"/>
      <c r="QOB95" s="662"/>
      <c r="QOC95" s="662"/>
      <c r="QOD95" s="662"/>
      <c r="QOE95" s="662"/>
      <c r="QOF95" s="662"/>
      <c r="QOG95" s="662"/>
      <c r="QOH95" s="662"/>
      <c r="QOI95" s="662"/>
      <c r="QOJ95" s="662"/>
      <c r="QOK95" s="662"/>
      <c r="QOL95" s="662"/>
      <c r="QOM95" s="662"/>
      <c r="QON95" s="662"/>
      <c r="QOO95" s="662"/>
      <c r="QOP95" s="662"/>
      <c r="QOQ95" s="662"/>
      <c r="QOR95" s="662"/>
      <c r="QOS95" s="662"/>
      <c r="QOT95" s="662"/>
      <c r="QOU95" s="662"/>
      <c r="QOV95" s="662"/>
      <c r="QOW95" s="662"/>
      <c r="QOX95" s="662"/>
      <c r="QOY95" s="662"/>
      <c r="QOZ95" s="662"/>
      <c r="QPA95" s="662"/>
      <c r="QPB95" s="662"/>
      <c r="QPC95" s="662"/>
      <c r="QPD95" s="662"/>
      <c r="QPE95" s="662"/>
      <c r="QPF95" s="662"/>
      <c r="QPG95" s="662"/>
      <c r="QPH95" s="662"/>
      <c r="QPI95" s="662"/>
      <c r="QPJ95" s="662"/>
      <c r="QPK95" s="662"/>
      <c r="QPL95" s="662"/>
      <c r="QPM95" s="662"/>
      <c r="QPN95" s="662"/>
      <c r="QPO95" s="662"/>
      <c r="QPP95" s="662"/>
      <c r="QPQ95" s="662"/>
      <c r="QPR95" s="662"/>
      <c r="QPS95" s="662"/>
      <c r="QPT95" s="662"/>
      <c r="QPU95" s="662"/>
      <c r="QPV95" s="662"/>
      <c r="QPW95" s="662"/>
      <c r="QPX95" s="662"/>
      <c r="QPY95" s="662"/>
      <c r="QPZ95" s="662"/>
      <c r="QQA95" s="662"/>
      <c r="QQB95" s="662"/>
      <c r="QQC95" s="662"/>
      <c r="QQD95" s="662"/>
      <c r="QQE95" s="662"/>
      <c r="QQF95" s="662"/>
      <c r="QQG95" s="662"/>
      <c r="QQH95" s="662"/>
      <c r="QQI95" s="662"/>
      <c r="QQJ95" s="662"/>
      <c r="QQK95" s="662"/>
      <c r="QQL95" s="662"/>
      <c r="QQM95" s="662"/>
      <c r="QQN95" s="662"/>
      <c r="QQO95" s="662"/>
      <c r="QQP95" s="662"/>
      <c r="QQQ95" s="662"/>
      <c r="QQR95" s="662"/>
      <c r="QQS95" s="662"/>
      <c r="QQT95" s="662"/>
      <c r="QQU95" s="662"/>
      <c r="QQV95" s="662"/>
      <c r="QQW95" s="662"/>
      <c r="QQX95" s="662"/>
      <c r="QQY95" s="662"/>
      <c r="QQZ95" s="662"/>
      <c r="QRA95" s="662"/>
      <c r="QRB95" s="662"/>
      <c r="QRC95" s="662"/>
      <c r="QRD95" s="662"/>
      <c r="QRE95" s="662"/>
      <c r="QRF95" s="662"/>
      <c r="QRG95" s="662"/>
      <c r="QRH95" s="662"/>
      <c r="QRI95" s="662"/>
      <c r="QRJ95" s="662"/>
      <c r="QRK95" s="662"/>
      <c r="QRL95" s="662"/>
      <c r="QRM95" s="662"/>
      <c r="QRN95" s="662"/>
      <c r="QRO95" s="662"/>
      <c r="QRP95" s="662"/>
      <c r="QRQ95" s="662"/>
      <c r="QRR95" s="662"/>
      <c r="QRS95" s="662"/>
      <c r="QRT95" s="662"/>
      <c r="QRU95" s="662"/>
      <c r="QRV95" s="662"/>
      <c r="QRW95" s="662"/>
      <c r="QRX95" s="662"/>
      <c r="QRY95" s="662"/>
      <c r="QRZ95" s="662"/>
      <c r="QSA95" s="662"/>
      <c r="QSB95" s="662"/>
      <c r="QSC95" s="662"/>
      <c r="QSD95" s="662"/>
      <c r="QSE95" s="662"/>
      <c r="QSF95" s="662"/>
      <c r="QSG95" s="662"/>
      <c r="QSH95" s="662"/>
      <c r="QSI95" s="662"/>
      <c r="QSJ95" s="662"/>
      <c r="QSK95" s="662"/>
      <c r="QSL95" s="662"/>
      <c r="QSM95" s="662"/>
      <c r="QSN95" s="662"/>
      <c r="QSO95" s="662"/>
      <c r="QSP95" s="662"/>
      <c r="QSQ95" s="662"/>
      <c r="QSR95" s="662"/>
      <c r="QSS95" s="662"/>
      <c r="QST95" s="662"/>
      <c r="QSU95" s="662"/>
      <c r="QSV95" s="662"/>
      <c r="QSW95" s="662"/>
      <c r="QSX95" s="662"/>
      <c r="QSY95" s="662"/>
      <c r="QSZ95" s="662"/>
      <c r="QTA95" s="662"/>
      <c r="QTB95" s="662"/>
      <c r="QTC95" s="662"/>
      <c r="QTD95" s="662"/>
      <c r="QTE95" s="662"/>
      <c r="QTF95" s="662"/>
      <c r="QTG95" s="662"/>
      <c r="QTH95" s="662"/>
      <c r="QTI95" s="662"/>
      <c r="QTJ95" s="662"/>
      <c r="QTK95" s="662"/>
      <c r="QTL95" s="662"/>
      <c r="QTM95" s="662"/>
      <c r="QTN95" s="662"/>
      <c r="QTO95" s="662"/>
      <c r="QTP95" s="662"/>
      <c r="QTQ95" s="662"/>
      <c r="QTR95" s="662"/>
      <c r="QTS95" s="662"/>
      <c r="QTT95" s="662"/>
      <c r="QTU95" s="662"/>
      <c r="QTV95" s="662"/>
      <c r="QTW95" s="662"/>
      <c r="QTX95" s="662"/>
      <c r="QTY95" s="662"/>
      <c r="QTZ95" s="662"/>
      <c r="QUA95" s="662"/>
      <c r="QUB95" s="662"/>
      <c r="QUC95" s="662"/>
      <c r="QUD95" s="662"/>
      <c r="QUE95" s="662"/>
      <c r="QUF95" s="662"/>
      <c r="QUG95" s="662"/>
      <c r="QUH95" s="662"/>
      <c r="QUI95" s="662"/>
      <c r="QUJ95" s="662"/>
      <c r="QUK95" s="662"/>
      <c r="QUL95" s="662"/>
      <c r="QUM95" s="662"/>
      <c r="QUN95" s="662"/>
      <c r="QUO95" s="662"/>
      <c r="QUP95" s="662"/>
      <c r="QUQ95" s="662"/>
      <c r="QUR95" s="662"/>
      <c r="QUS95" s="662"/>
      <c r="QUT95" s="662"/>
      <c r="QUU95" s="662"/>
      <c r="QUV95" s="662"/>
      <c r="QUW95" s="662"/>
      <c r="QUX95" s="662"/>
      <c r="QUY95" s="662"/>
      <c r="QUZ95" s="662"/>
      <c r="QVA95" s="662"/>
      <c r="QVB95" s="662"/>
      <c r="QVC95" s="662"/>
      <c r="QVD95" s="662"/>
      <c r="QVE95" s="662"/>
      <c r="QVF95" s="662"/>
      <c r="QVG95" s="662"/>
      <c r="QVH95" s="662"/>
      <c r="QVI95" s="662"/>
      <c r="QVJ95" s="662"/>
      <c r="QVK95" s="662"/>
      <c r="QVL95" s="662"/>
      <c r="QVM95" s="662"/>
      <c r="QVN95" s="662"/>
      <c r="QVO95" s="662"/>
      <c r="QVP95" s="662"/>
      <c r="QVQ95" s="662"/>
      <c r="QVR95" s="662"/>
      <c r="QVS95" s="662"/>
      <c r="QVT95" s="662"/>
      <c r="QVU95" s="662"/>
      <c r="QVV95" s="662"/>
      <c r="QVW95" s="662"/>
      <c r="QVX95" s="662"/>
      <c r="QVY95" s="662"/>
      <c r="QVZ95" s="662"/>
      <c r="QWA95" s="662"/>
      <c r="QWB95" s="662"/>
      <c r="QWC95" s="662"/>
      <c r="QWD95" s="662"/>
      <c r="QWE95" s="662"/>
      <c r="QWF95" s="662"/>
      <c r="QWG95" s="662"/>
      <c r="QWH95" s="662"/>
      <c r="QWI95" s="662"/>
      <c r="QWJ95" s="662"/>
      <c r="QWK95" s="662"/>
      <c r="QWL95" s="662"/>
      <c r="QWM95" s="662"/>
      <c r="QWN95" s="662"/>
      <c r="QWO95" s="662"/>
      <c r="QWP95" s="662"/>
      <c r="QWQ95" s="662"/>
      <c r="QWR95" s="662"/>
      <c r="QWS95" s="662"/>
      <c r="QWT95" s="662"/>
      <c r="QWU95" s="662"/>
      <c r="QWV95" s="662"/>
      <c r="QWW95" s="662"/>
      <c r="QWX95" s="662"/>
      <c r="QWY95" s="662"/>
      <c r="QWZ95" s="662"/>
      <c r="QXA95" s="662"/>
      <c r="QXB95" s="662"/>
      <c r="QXC95" s="662"/>
      <c r="QXD95" s="662"/>
      <c r="QXE95" s="662"/>
      <c r="QXF95" s="662"/>
      <c r="QXG95" s="662"/>
      <c r="QXH95" s="662"/>
      <c r="QXI95" s="662"/>
      <c r="QXJ95" s="662"/>
      <c r="QXK95" s="662"/>
      <c r="QXL95" s="662"/>
      <c r="QXM95" s="662"/>
      <c r="QXN95" s="662"/>
      <c r="QXO95" s="662"/>
      <c r="QXP95" s="662"/>
      <c r="QXQ95" s="662"/>
      <c r="QXR95" s="662"/>
      <c r="QXS95" s="662"/>
      <c r="QXT95" s="662"/>
      <c r="QXU95" s="662"/>
      <c r="QXV95" s="662"/>
      <c r="QXW95" s="662"/>
      <c r="QXX95" s="662"/>
      <c r="QXY95" s="662"/>
      <c r="QXZ95" s="662"/>
      <c r="QYA95" s="662"/>
      <c r="QYB95" s="662"/>
      <c r="QYC95" s="662"/>
      <c r="QYD95" s="662"/>
      <c r="QYE95" s="662"/>
      <c r="QYF95" s="662"/>
      <c r="QYG95" s="662"/>
      <c r="QYH95" s="662"/>
      <c r="QYI95" s="662"/>
      <c r="QYJ95" s="662"/>
      <c r="QYK95" s="662"/>
      <c r="QYL95" s="662"/>
      <c r="QYM95" s="662"/>
      <c r="QYN95" s="662"/>
      <c r="QYO95" s="662"/>
      <c r="QYP95" s="662"/>
      <c r="QYQ95" s="662"/>
      <c r="QYR95" s="662"/>
      <c r="QYS95" s="662"/>
      <c r="QYT95" s="662"/>
      <c r="QYU95" s="662"/>
      <c r="QYV95" s="662"/>
      <c r="QYW95" s="662"/>
      <c r="QYX95" s="662"/>
      <c r="QYY95" s="662"/>
      <c r="QYZ95" s="662"/>
      <c r="QZA95" s="662"/>
      <c r="QZB95" s="662"/>
      <c r="QZC95" s="662"/>
      <c r="QZD95" s="662"/>
      <c r="QZE95" s="662"/>
      <c r="QZF95" s="662"/>
      <c r="QZG95" s="662"/>
      <c r="QZH95" s="662"/>
      <c r="QZI95" s="662"/>
      <c r="QZJ95" s="662"/>
      <c r="QZK95" s="662"/>
      <c r="QZL95" s="662"/>
      <c r="QZM95" s="662"/>
      <c r="QZN95" s="662"/>
      <c r="QZO95" s="662"/>
      <c r="QZP95" s="662"/>
      <c r="QZQ95" s="662"/>
      <c r="QZR95" s="662"/>
      <c r="QZS95" s="662"/>
      <c r="QZT95" s="662"/>
      <c r="QZU95" s="662"/>
      <c r="QZV95" s="662"/>
      <c r="QZW95" s="662"/>
      <c r="QZX95" s="662"/>
      <c r="QZY95" s="662"/>
      <c r="QZZ95" s="662"/>
      <c r="RAA95" s="662"/>
      <c r="RAB95" s="662"/>
      <c r="RAC95" s="662"/>
      <c r="RAD95" s="662"/>
      <c r="RAE95" s="662"/>
      <c r="RAF95" s="662"/>
      <c r="RAG95" s="662"/>
      <c r="RAH95" s="662"/>
      <c r="RAI95" s="662"/>
      <c r="RAJ95" s="662"/>
      <c r="RAK95" s="662"/>
      <c r="RAL95" s="662"/>
      <c r="RAM95" s="662"/>
      <c r="RAN95" s="662"/>
      <c r="RAO95" s="662"/>
      <c r="RAP95" s="662"/>
      <c r="RAQ95" s="662"/>
      <c r="RAR95" s="662"/>
      <c r="RAS95" s="662"/>
      <c r="RAT95" s="662"/>
      <c r="RAU95" s="662"/>
      <c r="RAV95" s="662"/>
      <c r="RAW95" s="662"/>
      <c r="RAX95" s="662"/>
      <c r="RAY95" s="662"/>
      <c r="RAZ95" s="662"/>
      <c r="RBA95" s="662"/>
      <c r="RBB95" s="662"/>
      <c r="RBC95" s="662"/>
      <c r="RBD95" s="662"/>
      <c r="RBE95" s="662"/>
      <c r="RBF95" s="662"/>
      <c r="RBG95" s="662"/>
      <c r="RBH95" s="662"/>
      <c r="RBI95" s="662"/>
      <c r="RBJ95" s="662"/>
      <c r="RBK95" s="662"/>
      <c r="RBL95" s="662"/>
      <c r="RBM95" s="662"/>
      <c r="RBN95" s="662"/>
      <c r="RBO95" s="662"/>
      <c r="RBP95" s="662"/>
      <c r="RBQ95" s="662"/>
      <c r="RBR95" s="662"/>
      <c r="RBS95" s="662"/>
      <c r="RBT95" s="662"/>
      <c r="RBU95" s="662"/>
      <c r="RBV95" s="662"/>
      <c r="RBW95" s="662"/>
      <c r="RBX95" s="662"/>
      <c r="RBY95" s="662"/>
      <c r="RBZ95" s="662"/>
      <c r="RCA95" s="662"/>
      <c r="RCB95" s="662"/>
      <c r="RCC95" s="662"/>
      <c r="RCD95" s="662"/>
      <c r="RCE95" s="662"/>
      <c r="RCF95" s="662"/>
      <c r="RCG95" s="662"/>
      <c r="RCH95" s="662"/>
      <c r="RCI95" s="662"/>
      <c r="RCJ95" s="662"/>
      <c r="RCK95" s="662"/>
      <c r="RCL95" s="662"/>
      <c r="RCM95" s="662"/>
      <c r="RCN95" s="662"/>
      <c r="RCO95" s="662"/>
      <c r="RCP95" s="662"/>
      <c r="RCQ95" s="662"/>
      <c r="RCR95" s="662"/>
      <c r="RCS95" s="662"/>
      <c r="RCT95" s="662"/>
      <c r="RCU95" s="662"/>
      <c r="RCV95" s="662"/>
      <c r="RCW95" s="662"/>
      <c r="RCX95" s="662"/>
      <c r="RCY95" s="662"/>
      <c r="RCZ95" s="662"/>
      <c r="RDA95" s="662"/>
      <c r="RDB95" s="662"/>
      <c r="RDC95" s="662"/>
      <c r="RDD95" s="662"/>
      <c r="RDE95" s="662"/>
      <c r="RDF95" s="662"/>
      <c r="RDG95" s="662"/>
      <c r="RDH95" s="662"/>
      <c r="RDI95" s="662"/>
      <c r="RDJ95" s="662"/>
      <c r="RDK95" s="662"/>
      <c r="RDL95" s="662"/>
      <c r="RDM95" s="662"/>
      <c r="RDN95" s="662"/>
      <c r="RDO95" s="662"/>
      <c r="RDP95" s="662"/>
      <c r="RDQ95" s="662"/>
      <c r="RDR95" s="662"/>
      <c r="RDS95" s="662"/>
      <c r="RDT95" s="662"/>
      <c r="RDU95" s="662"/>
      <c r="RDV95" s="662"/>
      <c r="RDW95" s="662"/>
      <c r="RDX95" s="662"/>
      <c r="RDY95" s="662"/>
      <c r="RDZ95" s="662"/>
      <c r="REA95" s="662"/>
      <c r="REB95" s="662"/>
      <c r="REC95" s="662"/>
      <c r="RED95" s="662"/>
      <c r="REE95" s="662"/>
      <c r="REF95" s="662"/>
      <c r="REG95" s="662"/>
      <c r="REH95" s="662"/>
      <c r="REI95" s="662"/>
      <c r="REJ95" s="662"/>
      <c r="REK95" s="662"/>
      <c r="REL95" s="662"/>
      <c r="REM95" s="662"/>
      <c r="REN95" s="662"/>
      <c r="REO95" s="662"/>
      <c r="REP95" s="662"/>
      <c r="REQ95" s="662"/>
      <c r="RER95" s="662"/>
      <c r="RES95" s="662"/>
      <c r="RET95" s="662"/>
      <c r="REU95" s="662"/>
      <c r="REV95" s="662"/>
      <c r="REW95" s="662"/>
      <c r="REX95" s="662"/>
      <c r="REY95" s="662"/>
      <c r="REZ95" s="662"/>
      <c r="RFA95" s="662"/>
      <c r="RFB95" s="662"/>
      <c r="RFC95" s="662"/>
      <c r="RFD95" s="662"/>
      <c r="RFE95" s="662"/>
      <c r="RFF95" s="662"/>
      <c r="RFG95" s="662"/>
      <c r="RFH95" s="662"/>
      <c r="RFI95" s="662"/>
      <c r="RFJ95" s="662"/>
      <c r="RFK95" s="662"/>
      <c r="RFL95" s="662"/>
      <c r="RFM95" s="662"/>
      <c r="RFN95" s="662"/>
      <c r="RFO95" s="662"/>
      <c r="RFP95" s="662"/>
      <c r="RFQ95" s="662"/>
      <c r="RFR95" s="662"/>
      <c r="RFS95" s="662"/>
      <c r="RFT95" s="662"/>
      <c r="RFU95" s="662"/>
      <c r="RFV95" s="662"/>
      <c r="RFW95" s="662"/>
      <c r="RFX95" s="662"/>
      <c r="RFY95" s="662"/>
      <c r="RFZ95" s="662"/>
      <c r="RGA95" s="662"/>
      <c r="RGB95" s="662"/>
      <c r="RGC95" s="662"/>
      <c r="RGD95" s="662"/>
      <c r="RGE95" s="662"/>
      <c r="RGF95" s="662"/>
      <c r="RGG95" s="662"/>
      <c r="RGH95" s="662"/>
      <c r="RGI95" s="662"/>
      <c r="RGJ95" s="662"/>
      <c r="RGK95" s="662"/>
      <c r="RGL95" s="662"/>
      <c r="RGM95" s="662"/>
      <c r="RGN95" s="662"/>
      <c r="RGO95" s="662"/>
      <c r="RGP95" s="662"/>
      <c r="RGQ95" s="662"/>
      <c r="RGR95" s="662"/>
      <c r="RGS95" s="662"/>
      <c r="RGT95" s="662"/>
      <c r="RGU95" s="662"/>
      <c r="RGV95" s="662"/>
      <c r="RGW95" s="662"/>
      <c r="RGX95" s="662"/>
      <c r="RGY95" s="662"/>
      <c r="RGZ95" s="662"/>
      <c r="RHA95" s="662"/>
      <c r="RHB95" s="662"/>
      <c r="RHC95" s="662"/>
      <c r="RHD95" s="662"/>
      <c r="RHE95" s="662"/>
      <c r="RHF95" s="662"/>
      <c r="RHG95" s="662"/>
      <c r="RHH95" s="662"/>
      <c r="RHI95" s="662"/>
      <c r="RHJ95" s="662"/>
      <c r="RHK95" s="662"/>
      <c r="RHL95" s="662"/>
      <c r="RHM95" s="662"/>
      <c r="RHN95" s="662"/>
      <c r="RHO95" s="662"/>
      <c r="RHP95" s="662"/>
      <c r="RHQ95" s="662"/>
      <c r="RHR95" s="662"/>
      <c r="RHS95" s="662"/>
      <c r="RHT95" s="662"/>
      <c r="RHU95" s="662"/>
      <c r="RHV95" s="662"/>
      <c r="RHW95" s="662"/>
      <c r="RHX95" s="662"/>
      <c r="RHY95" s="662"/>
      <c r="RHZ95" s="662"/>
      <c r="RIA95" s="662"/>
      <c r="RIB95" s="662"/>
      <c r="RIC95" s="662"/>
      <c r="RID95" s="662"/>
      <c r="RIE95" s="662"/>
      <c r="RIF95" s="662"/>
      <c r="RIG95" s="662"/>
      <c r="RIH95" s="662"/>
      <c r="RII95" s="662"/>
      <c r="RIJ95" s="662"/>
      <c r="RIK95" s="662"/>
      <c r="RIL95" s="662"/>
      <c r="RIM95" s="662"/>
      <c r="RIN95" s="662"/>
      <c r="RIO95" s="662"/>
      <c r="RIP95" s="662"/>
      <c r="RIQ95" s="662"/>
      <c r="RIR95" s="662"/>
      <c r="RIS95" s="662"/>
      <c r="RIT95" s="662"/>
      <c r="RIU95" s="662"/>
      <c r="RIV95" s="662"/>
      <c r="RIW95" s="662"/>
      <c r="RIX95" s="662"/>
      <c r="RIY95" s="662"/>
      <c r="RIZ95" s="662"/>
      <c r="RJA95" s="662"/>
      <c r="RJB95" s="662"/>
      <c r="RJC95" s="662"/>
      <c r="RJD95" s="662"/>
      <c r="RJE95" s="662"/>
      <c r="RJF95" s="662"/>
      <c r="RJG95" s="662"/>
      <c r="RJH95" s="662"/>
      <c r="RJI95" s="662"/>
      <c r="RJJ95" s="662"/>
      <c r="RJK95" s="662"/>
      <c r="RJL95" s="662"/>
      <c r="RJM95" s="662"/>
      <c r="RJN95" s="662"/>
      <c r="RJO95" s="662"/>
      <c r="RJP95" s="662"/>
      <c r="RJQ95" s="662"/>
      <c r="RJR95" s="662"/>
      <c r="RJS95" s="662"/>
      <c r="RJT95" s="662"/>
      <c r="RJU95" s="662"/>
      <c r="RJV95" s="662"/>
      <c r="RJW95" s="662"/>
      <c r="RJX95" s="662"/>
      <c r="RJY95" s="662"/>
      <c r="RJZ95" s="662"/>
      <c r="RKA95" s="662"/>
      <c r="RKB95" s="662"/>
      <c r="RKC95" s="662"/>
      <c r="RKD95" s="662"/>
      <c r="RKE95" s="662"/>
      <c r="RKF95" s="662"/>
      <c r="RKG95" s="662"/>
      <c r="RKH95" s="662"/>
      <c r="RKI95" s="662"/>
      <c r="RKJ95" s="662"/>
      <c r="RKK95" s="662"/>
      <c r="RKL95" s="662"/>
      <c r="RKM95" s="662"/>
      <c r="RKN95" s="662"/>
      <c r="RKO95" s="662"/>
      <c r="RKP95" s="662"/>
      <c r="RKQ95" s="662"/>
      <c r="RKR95" s="662"/>
      <c r="RKS95" s="662"/>
      <c r="RKT95" s="662"/>
      <c r="RKU95" s="662"/>
      <c r="RKV95" s="662"/>
      <c r="RKW95" s="662"/>
      <c r="RKX95" s="662"/>
      <c r="RKY95" s="662"/>
      <c r="RKZ95" s="662"/>
      <c r="RLA95" s="662"/>
      <c r="RLB95" s="662"/>
      <c r="RLC95" s="662"/>
      <c r="RLD95" s="662"/>
      <c r="RLE95" s="662"/>
      <c r="RLF95" s="662"/>
      <c r="RLG95" s="662"/>
      <c r="RLH95" s="662"/>
      <c r="RLI95" s="662"/>
      <c r="RLJ95" s="662"/>
      <c r="RLK95" s="662"/>
      <c r="RLL95" s="662"/>
      <c r="RLM95" s="662"/>
      <c r="RLN95" s="662"/>
      <c r="RLO95" s="662"/>
      <c r="RLP95" s="662"/>
      <c r="RLQ95" s="662"/>
      <c r="RLR95" s="662"/>
      <c r="RLS95" s="662"/>
      <c r="RLT95" s="662"/>
      <c r="RLU95" s="662"/>
      <c r="RLV95" s="662"/>
      <c r="RLW95" s="662"/>
      <c r="RLX95" s="662"/>
      <c r="RLY95" s="662"/>
      <c r="RLZ95" s="662"/>
      <c r="RMA95" s="662"/>
      <c r="RMB95" s="662"/>
      <c r="RMC95" s="662"/>
      <c r="RMD95" s="662"/>
      <c r="RME95" s="662"/>
      <c r="RMF95" s="662"/>
      <c r="RMG95" s="662"/>
      <c r="RMH95" s="662"/>
      <c r="RMI95" s="662"/>
      <c r="RMJ95" s="662"/>
      <c r="RMK95" s="662"/>
      <c r="RML95" s="662"/>
      <c r="RMM95" s="662"/>
      <c r="RMN95" s="662"/>
      <c r="RMO95" s="662"/>
      <c r="RMP95" s="662"/>
      <c r="RMQ95" s="662"/>
      <c r="RMR95" s="662"/>
      <c r="RMS95" s="662"/>
      <c r="RMT95" s="662"/>
      <c r="RMU95" s="662"/>
      <c r="RMV95" s="662"/>
      <c r="RMW95" s="662"/>
      <c r="RMX95" s="662"/>
      <c r="RMY95" s="662"/>
      <c r="RMZ95" s="662"/>
      <c r="RNA95" s="662"/>
      <c r="RNB95" s="662"/>
      <c r="RNC95" s="662"/>
      <c r="RND95" s="662"/>
      <c r="RNE95" s="662"/>
      <c r="RNF95" s="662"/>
      <c r="RNG95" s="662"/>
      <c r="RNH95" s="662"/>
      <c r="RNI95" s="662"/>
      <c r="RNJ95" s="662"/>
      <c r="RNK95" s="662"/>
      <c r="RNL95" s="662"/>
      <c r="RNM95" s="662"/>
      <c r="RNN95" s="662"/>
      <c r="RNO95" s="662"/>
      <c r="RNP95" s="662"/>
      <c r="RNQ95" s="662"/>
      <c r="RNR95" s="662"/>
      <c r="RNS95" s="662"/>
      <c r="RNT95" s="662"/>
      <c r="RNU95" s="662"/>
      <c r="RNV95" s="662"/>
      <c r="RNW95" s="662"/>
      <c r="RNX95" s="662"/>
      <c r="RNY95" s="662"/>
      <c r="RNZ95" s="662"/>
      <c r="ROA95" s="662"/>
      <c r="ROB95" s="662"/>
      <c r="ROC95" s="662"/>
      <c r="ROD95" s="662"/>
      <c r="ROE95" s="662"/>
      <c r="ROF95" s="662"/>
      <c r="ROG95" s="662"/>
      <c r="ROH95" s="662"/>
      <c r="ROI95" s="662"/>
      <c r="ROJ95" s="662"/>
      <c r="ROK95" s="662"/>
      <c r="ROL95" s="662"/>
      <c r="ROM95" s="662"/>
      <c r="RON95" s="662"/>
      <c r="ROO95" s="662"/>
      <c r="ROP95" s="662"/>
      <c r="ROQ95" s="662"/>
      <c r="ROR95" s="662"/>
      <c r="ROS95" s="662"/>
      <c r="ROT95" s="662"/>
      <c r="ROU95" s="662"/>
      <c r="ROV95" s="662"/>
      <c r="ROW95" s="662"/>
      <c r="ROX95" s="662"/>
      <c r="ROY95" s="662"/>
      <c r="ROZ95" s="662"/>
      <c r="RPA95" s="662"/>
      <c r="RPB95" s="662"/>
      <c r="RPC95" s="662"/>
      <c r="RPD95" s="662"/>
      <c r="RPE95" s="662"/>
      <c r="RPF95" s="662"/>
      <c r="RPG95" s="662"/>
      <c r="RPH95" s="662"/>
      <c r="RPI95" s="662"/>
      <c r="RPJ95" s="662"/>
      <c r="RPK95" s="662"/>
      <c r="RPL95" s="662"/>
      <c r="RPM95" s="662"/>
      <c r="RPN95" s="662"/>
      <c r="RPO95" s="662"/>
      <c r="RPP95" s="662"/>
      <c r="RPQ95" s="662"/>
      <c r="RPR95" s="662"/>
      <c r="RPS95" s="662"/>
      <c r="RPT95" s="662"/>
      <c r="RPU95" s="662"/>
      <c r="RPV95" s="662"/>
      <c r="RPW95" s="662"/>
      <c r="RPX95" s="662"/>
      <c r="RPY95" s="662"/>
      <c r="RPZ95" s="662"/>
      <c r="RQA95" s="662"/>
      <c r="RQB95" s="662"/>
      <c r="RQC95" s="662"/>
      <c r="RQD95" s="662"/>
      <c r="RQE95" s="662"/>
      <c r="RQF95" s="662"/>
      <c r="RQG95" s="662"/>
      <c r="RQH95" s="662"/>
      <c r="RQI95" s="662"/>
      <c r="RQJ95" s="662"/>
      <c r="RQK95" s="662"/>
      <c r="RQL95" s="662"/>
      <c r="RQM95" s="662"/>
      <c r="RQN95" s="662"/>
      <c r="RQO95" s="662"/>
      <c r="RQP95" s="662"/>
      <c r="RQQ95" s="662"/>
      <c r="RQR95" s="662"/>
      <c r="RQS95" s="662"/>
      <c r="RQT95" s="662"/>
      <c r="RQU95" s="662"/>
      <c r="RQV95" s="662"/>
      <c r="RQW95" s="662"/>
      <c r="RQX95" s="662"/>
      <c r="RQY95" s="662"/>
      <c r="RQZ95" s="662"/>
      <c r="RRA95" s="662"/>
      <c r="RRB95" s="662"/>
      <c r="RRC95" s="662"/>
      <c r="RRD95" s="662"/>
      <c r="RRE95" s="662"/>
      <c r="RRF95" s="662"/>
      <c r="RRG95" s="662"/>
      <c r="RRH95" s="662"/>
      <c r="RRI95" s="662"/>
      <c r="RRJ95" s="662"/>
      <c r="RRK95" s="662"/>
      <c r="RRL95" s="662"/>
      <c r="RRM95" s="662"/>
      <c r="RRN95" s="662"/>
      <c r="RRO95" s="662"/>
      <c r="RRP95" s="662"/>
      <c r="RRQ95" s="662"/>
      <c r="RRR95" s="662"/>
      <c r="RRS95" s="662"/>
      <c r="RRT95" s="662"/>
      <c r="RRU95" s="662"/>
      <c r="RRV95" s="662"/>
      <c r="RRW95" s="662"/>
      <c r="RRX95" s="662"/>
      <c r="RRY95" s="662"/>
      <c r="RRZ95" s="662"/>
      <c r="RSA95" s="662"/>
      <c r="RSB95" s="662"/>
      <c r="RSC95" s="662"/>
      <c r="RSD95" s="662"/>
      <c r="RSE95" s="662"/>
      <c r="RSF95" s="662"/>
      <c r="RSG95" s="662"/>
      <c r="RSH95" s="662"/>
      <c r="RSI95" s="662"/>
      <c r="RSJ95" s="662"/>
      <c r="RSK95" s="662"/>
      <c r="RSL95" s="662"/>
      <c r="RSM95" s="662"/>
      <c r="RSN95" s="662"/>
      <c r="RSO95" s="662"/>
      <c r="RSP95" s="662"/>
      <c r="RSQ95" s="662"/>
      <c r="RSR95" s="662"/>
      <c r="RSS95" s="662"/>
      <c r="RST95" s="662"/>
      <c r="RSU95" s="662"/>
      <c r="RSV95" s="662"/>
      <c r="RSW95" s="662"/>
      <c r="RSX95" s="662"/>
      <c r="RSY95" s="662"/>
      <c r="RSZ95" s="662"/>
      <c r="RTA95" s="662"/>
      <c r="RTB95" s="662"/>
      <c r="RTC95" s="662"/>
      <c r="RTD95" s="662"/>
      <c r="RTE95" s="662"/>
      <c r="RTF95" s="662"/>
      <c r="RTG95" s="662"/>
      <c r="RTH95" s="662"/>
      <c r="RTI95" s="662"/>
      <c r="RTJ95" s="662"/>
      <c r="RTK95" s="662"/>
      <c r="RTL95" s="662"/>
      <c r="RTM95" s="662"/>
      <c r="RTN95" s="662"/>
      <c r="RTO95" s="662"/>
      <c r="RTP95" s="662"/>
      <c r="RTQ95" s="662"/>
      <c r="RTR95" s="662"/>
      <c r="RTS95" s="662"/>
      <c r="RTT95" s="662"/>
      <c r="RTU95" s="662"/>
      <c r="RTV95" s="662"/>
      <c r="RTW95" s="662"/>
      <c r="RTX95" s="662"/>
      <c r="RTY95" s="662"/>
      <c r="RTZ95" s="662"/>
      <c r="RUA95" s="662"/>
      <c r="RUB95" s="662"/>
      <c r="RUC95" s="662"/>
      <c r="RUD95" s="662"/>
      <c r="RUE95" s="662"/>
      <c r="RUF95" s="662"/>
      <c r="RUG95" s="662"/>
      <c r="RUH95" s="662"/>
      <c r="RUI95" s="662"/>
      <c r="RUJ95" s="662"/>
      <c r="RUK95" s="662"/>
      <c r="RUL95" s="662"/>
      <c r="RUM95" s="662"/>
      <c r="RUN95" s="662"/>
      <c r="RUO95" s="662"/>
      <c r="RUP95" s="662"/>
      <c r="RUQ95" s="662"/>
      <c r="RUR95" s="662"/>
      <c r="RUS95" s="662"/>
      <c r="RUT95" s="662"/>
      <c r="RUU95" s="662"/>
      <c r="RUV95" s="662"/>
      <c r="RUW95" s="662"/>
      <c r="RUX95" s="662"/>
      <c r="RUY95" s="662"/>
      <c r="RUZ95" s="662"/>
      <c r="RVA95" s="662"/>
      <c r="RVB95" s="662"/>
      <c r="RVC95" s="662"/>
      <c r="RVD95" s="662"/>
      <c r="RVE95" s="662"/>
      <c r="RVF95" s="662"/>
      <c r="RVG95" s="662"/>
      <c r="RVH95" s="662"/>
      <c r="RVI95" s="662"/>
      <c r="RVJ95" s="662"/>
      <c r="RVK95" s="662"/>
      <c r="RVL95" s="662"/>
      <c r="RVM95" s="662"/>
      <c r="RVN95" s="662"/>
      <c r="RVO95" s="662"/>
      <c r="RVP95" s="662"/>
      <c r="RVQ95" s="662"/>
      <c r="RVR95" s="662"/>
      <c r="RVS95" s="662"/>
      <c r="RVT95" s="662"/>
      <c r="RVU95" s="662"/>
      <c r="RVV95" s="662"/>
      <c r="RVW95" s="662"/>
      <c r="RVX95" s="662"/>
      <c r="RVY95" s="662"/>
      <c r="RVZ95" s="662"/>
      <c r="RWA95" s="662"/>
      <c r="RWB95" s="662"/>
      <c r="RWC95" s="662"/>
      <c r="RWD95" s="662"/>
      <c r="RWE95" s="662"/>
      <c r="RWF95" s="662"/>
      <c r="RWG95" s="662"/>
      <c r="RWH95" s="662"/>
      <c r="RWI95" s="662"/>
      <c r="RWJ95" s="662"/>
      <c r="RWK95" s="662"/>
      <c r="RWL95" s="662"/>
      <c r="RWM95" s="662"/>
      <c r="RWN95" s="662"/>
      <c r="RWO95" s="662"/>
      <c r="RWP95" s="662"/>
      <c r="RWQ95" s="662"/>
      <c r="RWR95" s="662"/>
      <c r="RWS95" s="662"/>
      <c r="RWT95" s="662"/>
      <c r="RWU95" s="662"/>
      <c r="RWV95" s="662"/>
      <c r="RWW95" s="662"/>
      <c r="RWX95" s="662"/>
      <c r="RWY95" s="662"/>
      <c r="RWZ95" s="662"/>
      <c r="RXA95" s="662"/>
      <c r="RXB95" s="662"/>
      <c r="RXC95" s="662"/>
      <c r="RXD95" s="662"/>
      <c r="RXE95" s="662"/>
      <c r="RXF95" s="662"/>
      <c r="RXG95" s="662"/>
      <c r="RXH95" s="662"/>
      <c r="RXI95" s="662"/>
      <c r="RXJ95" s="662"/>
      <c r="RXK95" s="662"/>
      <c r="RXL95" s="662"/>
      <c r="RXM95" s="662"/>
      <c r="RXN95" s="662"/>
      <c r="RXO95" s="662"/>
      <c r="RXP95" s="662"/>
      <c r="RXQ95" s="662"/>
      <c r="RXR95" s="662"/>
      <c r="RXS95" s="662"/>
      <c r="RXT95" s="662"/>
      <c r="RXU95" s="662"/>
      <c r="RXV95" s="662"/>
      <c r="RXW95" s="662"/>
      <c r="RXX95" s="662"/>
      <c r="RXY95" s="662"/>
      <c r="RXZ95" s="662"/>
      <c r="RYA95" s="662"/>
      <c r="RYB95" s="662"/>
      <c r="RYC95" s="662"/>
      <c r="RYD95" s="662"/>
      <c r="RYE95" s="662"/>
      <c r="RYF95" s="662"/>
      <c r="RYG95" s="662"/>
      <c r="RYH95" s="662"/>
      <c r="RYI95" s="662"/>
      <c r="RYJ95" s="662"/>
      <c r="RYK95" s="662"/>
      <c r="RYL95" s="662"/>
      <c r="RYM95" s="662"/>
      <c r="RYN95" s="662"/>
      <c r="RYO95" s="662"/>
      <c r="RYP95" s="662"/>
      <c r="RYQ95" s="662"/>
      <c r="RYR95" s="662"/>
      <c r="RYS95" s="662"/>
      <c r="RYT95" s="662"/>
      <c r="RYU95" s="662"/>
      <c r="RYV95" s="662"/>
      <c r="RYW95" s="662"/>
      <c r="RYX95" s="662"/>
      <c r="RYY95" s="662"/>
      <c r="RYZ95" s="662"/>
      <c r="RZA95" s="662"/>
      <c r="RZB95" s="662"/>
      <c r="RZC95" s="662"/>
      <c r="RZD95" s="662"/>
      <c r="RZE95" s="662"/>
      <c r="RZF95" s="662"/>
      <c r="RZG95" s="662"/>
      <c r="RZH95" s="662"/>
      <c r="RZI95" s="662"/>
      <c r="RZJ95" s="662"/>
      <c r="RZK95" s="662"/>
      <c r="RZL95" s="662"/>
      <c r="RZM95" s="662"/>
      <c r="RZN95" s="662"/>
      <c r="RZO95" s="662"/>
      <c r="RZP95" s="662"/>
      <c r="RZQ95" s="662"/>
      <c r="RZR95" s="662"/>
      <c r="RZS95" s="662"/>
      <c r="RZT95" s="662"/>
      <c r="RZU95" s="662"/>
      <c r="RZV95" s="662"/>
      <c r="RZW95" s="662"/>
      <c r="RZX95" s="662"/>
      <c r="RZY95" s="662"/>
      <c r="RZZ95" s="662"/>
      <c r="SAA95" s="662"/>
      <c r="SAB95" s="662"/>
      <c r="SAC95" s="662"/>
      <c r="SAD95" s="662"/>
      <c r="SAE95" s="662"/>
      <c r="SAF95" s="662"/>
      <c r="SAG95" s="662"/>
      <c r="SAH95" s="662"/>
      <c r="SAI95" s="662"/>
      <c r="SAJ95" s="662"/>
      <c r="SAK95" s="662"/>
      <c r="SAL95" s="662"/>
      <c r="SAM95" s="662"/>
      <c r="SAN95" s="662"/>
      <c r="SAO95" s="662"/>
      <c r="SAP95" s="662"/>
      <c r="SAQ95" s="662"/>
      <c r="SAR95" s="662"/>
      <c r="SAS95" s="662"/>
      <c r="SAT95" s="662"/>
      <c r="SAU95" s="662"/>
      <c r="SAV95" s="662"/>
      <c r="SAW95" s="662"/>
      <c r="SAX95" s="662"/>
      <c r="SAY95" s="662"/>
      <c r="SAZ95" s="662"/>
      <c r="SBA95" s="662"/>
      <c r="SBB95" s="662"/>
      <c r="SBC95" s="662"/>
      <c r="SBD95" s="662"/>
      <c r="SBE95" s="662"/>
      <c r="SBF95" s="662"/>
      <c r="SBG95" s="662"/>
      <c r="SBH95" s="662"/>
      <c r="SBI95" s="662"/>
      <c r="SBJ95" s="662"/>
      <c r="SBK95" s="662"/>
      <c r="SBL95" s="662"/>
      <c r="SBM95" s="662"/>
      <c r="SBN95" s="662"/>
      <c r="SBO95" s="662"/>
      <c r="SBP95" s="662"/>
      <c r="SBQ95" s="662"/>
      <c r="SBR95" s="662"/>
      <c r="SBS95" s="662"/>
      <c r="SBT95" s="662"/>
      <c r="SBU95" s="662"/>
      <c r="SBV95" s="662"/>
      <c r="SBW95" s="662"/>
      <c r="SBX95" s="662"/>
      <c r="SBY95" s="662"/>
      <c r="SBZ95" s="662"/>
      <c r="SCA95" s="662"/>
      <c r="SCB95" s="662"/>
      <c r="SCC95" s="662"/>
      <c r="SCD95" s="662"/>
      <c r="SCE95" s="662"/>
      <c r="SCF95" s="662"/>
      <c r="SCG95" s="662"/>
      <c r="SCH95" s="662"/>
      <c r="SCI95" s="662"/>
      <c r="SCJ95" s="662"/>
      <c r="SCK95" s="662"/>
      <c r="SCL95" s="662"/>
      <c r="SCM95" s="662"/>
      <c r="SCN95" s="662"/>
      <c r="SCO95" s="662"/>
      <c r="SCP95" s="662"/>
      <c r="SCQ95" s="662"/>
      <c r="SCR95" s="662"/>
      <c r="SCS95" s="662"/>
      <c r="SCT95" s="662"/>
      <c r="SCU95" s="662"/>
      <c r="SCV95" s="662"/>
      <c r="SCW95" s="662"/>
      <c r="SCX95" s="662"/>
      <c r="SCY95" s="662"/>
      <c r="SCZ95" s="662"/>
      <c r="SDA95" s="662"/>
      <c r="SDB95" s="662"/>
      <c r="SDC95" s="662"/>
      <c r="SDD95" s="662"/>
      <c r="SDE95" s="662"/>
      <c r="SDF95" s="662"/>
      <c r="SDG95" s="662"/>
      <c r="SDH95" s="662"/>
      <c r="SDI95" s="662"/>
      <c r="SDJ95" s="662"/>
      <c r="SDK95" s="662"/>
      <c r="SDL95" s="662"/>
      <c r="SDM95" s="662"/>
      <c r="SDN95" s="662"/>
      <c r="SDO95" s="662"/>
      <c r="SDP95" s="662"/>
      <c r="SDQ95" s="662"/>
      <c r="SDR95" s="662"/>
      <c r="SDS95" s="662"/>
      <c r="SDT95" s="662"/>
      <c r="SDU95" s="662"/>
      <c r="SDV95" s="662"/>
      <c r="SDW95" s="662"/>
      <c r="SDX95" s="662"/>
      <c r="SDY95" s="662"/>
      <c r="SDZ95" s="662"/>
      <c r="SEA95" s="662"/>
      <c r="SEB95" s="662"/>
      <c r="SEC95" s="662"/>
      <c r="SED95" s="662"/>
      <c r="SEE95" s="662"/>
      <c r="SEF95" s="662"/>
      <c r="SEG95" s="662"/>
      <c r="SEH95" s="662"/>
      <c r="SEI95" s="662"/>
      <c r="SEJ95" s="662"/>
      <c r="SEK95" s="662"/>
      <c r="SEL95" s="662"/>
      <c r="SEM95" s="662"/>
      <c r="SEN95" s="662"/>
      <c r="SEO95" s="662"/>
      <c r="SEP95" s="662"/>
      <c r="SEQ95" s="662"/>
      <c r="SER95" s="662"/>
      <c r="SES95" s="662"/>
      <c r="SET95" s="662"/>
      <c r="SEU95" s="662"/>
      <c r="SEV95" s="662"/>
      <c r="SEW95" s="662"/>
      <c r="SEX95" s="662"/>
      <c r="SEY95" s="662"/>
      <c r="SEZ95" s="662"/>
      <c r="SFA95" s="662"/>
      <c r="SFB95" s="662"/>
      <c r="SFC95" s="662"/>
      <c r="SFD95" s="662"/>
      <c r="SFE95" s="662"/>
      <c r="SFF95" s="662"/>
      <c r="SFG95" s="662"/>
      <c r="SFH95" s="662"/>
      <c r="SFI95" s="662"/>
      <c r="SFJ95" s="662"/>
      <c r="SFK95" s="662"/>
      <c r="SFL95" s="662"/>
      <c r="SFM95" s="662"/>
      <c r="SFN95" s="662"/>
      <c r="SFO95" s="662"/>
      <c r="SFP95" s="662"/>
      <c r="SFQ95" s="662"/>
      <c r="SFR95" s="662"/>
      <c r="SFS95" s="662"/>
      <c r="SFT95" s="662"/>
      <c r="SFU95" s="662"/>
      <c r="SFV95" s="662"/>
      <c r="SFW95" s="662"/>
      <c r="SFX95" s="662"/>
      <c r="SFY95" s="662"/>
      <c r="SFZ95" s="662"/>
      <c r="SGA95" s="662"/>
      <c r="SGB95" s="662"/>
      <c r="SGC95" s="662"/>
      <c r="SGD95" s="662"/>
      <c r="SGE95" s="662"/>
      <c r="SGF95" s="662"/>
      <c r="SGG95" s="662"/>
      <c r="SGH95" s="662"/>
      <c r="SGI95" s="662"/>
      <c r="SGJ95" s="662"/>
      <c r="SGK95" s="662"/>
      <c r="SGL95" s="662"/>
      <c r="SGM95" s="662"/>
      <c r="SGN95" s="662"/>
      <c r="SGO95" s="662"/>
      <c r="SGP95" s="662"/>
      <c r="SGQ95" s="662"/>
      <c r="SGR95" s="662"/>
      <c r="SGS95" s="662"/>
      <c r="SGT95" s="662"/>
      <c r="SGU95" s="662"/>
      <c r="SGV95" s="662"/>
      <c r="SGW95" s="662"/>
      <c r="SGX95" s="662"/>
      <c r="SGY95" s="662"/>
      <c r="SGZ95" s="662"/>
      <c r="SHA95" s="662"/>
      <c r="SHB95" s="662"/>
      <c r="SHC95" s="662"/>
      <c r="SHD95" s="662"/>
      <c r="SHE95" s="662"/>
      <c r="SHF95" s="662"/>
      <c r="SHG95" s="662"/>
      <c r="SHH95" s="662"/>
      <c r="SHI95" s="662"/>
      <c r="SHJ95" s="662"/>
      <c r="SHK95" s="662"/>
      <c r="SHL95" s="662"/>
      <c r="SHM95" s="662"/>
      <c r="SHN95" s="662"/>
      <c r="SHO95" s="662"/>
      <c r="SHP95" s="662"/>
      <c r="SHQ95" s="662"/>
      <c r="SHR95" s="662"/>
      <c r="SHS95" s="662"/>
      <c r="SHT95" s="662"/>
      <c r="SHU95" s="662"/>
      <c r="SHV95" s="662"/>
      <c r="SHW95" s="662"/>
      <c r="SHX95" s="662"/>
      <c r="SHY95" s="662"/>
      <c r="SHZ95" s="662"/>
      <c r="SIA95" s="662"/>
      <c r="SIB95" s="662"/>
      <c r="SIC95" s="662"/>
      <c r="SID95" s="662"/>
      <c r="SIE95" s="662"/>
      <c r="SIF95" s="662"/>
      <c r="SIG95" s="662"/>
      <c r="SIH95" s="662"/>
      <c r="SII95" s="662"/>
      <c r="SIJ95" s="662"/>
      <c r="SIK95" s="662"/>
      <c r="SIL95" s="662"/>
      <c r="SIM95" s="662"/>
      <c r="SIN95" s="662"/>
      <c r="SIO95" s="662"/>
      <c r="SIP95" s="662"/>
      <c r="SIQ95" s="662"/>
      <c r="SIR95" s="662"/>
      <c r="SIS95" s="662"/>
      <c r="SIT95" s="662"/>
      <c r="SIU95" s="662"/>
      <c r="SIV95" s="662"/>
      <c r="SIW95" s="662"/>
      <c r="SIX95" s="662"/>
      <c r="SIY95" s="662"/>
      <c r="SIZ95" s="662"/>
      <c r="SJA95" s="662"/>
      <c r="SJB95" s="662"/>
      <c r="SJC95" s="662"/>
      <c r="SJD95" s="662"/>
      <c r="SJE95" s="662"/>
      <c r="SJF95" s="662"/>
      <c r="SJG95" s="662"/>
      <c r="SJH95" s="662"/>
      <c r="SJI95" s="662"/>
      <c r="SJJ95" s="662"/>
      <c r="SJK95" s="662"/>
      <c r="SJL95" s="662"/>
      <c r="SJM95" s="662"/>
      <c r="SJN95" s="662"/>
      <c r="SJO95" s="662"/>
      <c r="SJP95" s="662"/>
      <c r="SJQ95" s="662"/>
      <c r="SJR95" s="662"/>
      <c r="SJS95" s="662"/>
      <c r="SJT95" s="662"/>
      <c r="SJU95" s="662"/>
      <c r="SJV95" s="662"/>
      <c r="SJW95" s="662"/>
      <c r="SJX95" s="662"/>
      <c r="SJY95" s="662"/>
      <c r="SJZ95" s="662"/>
      <c r="SKA95" s="662"/>
      <c r="SKB95" s="662"/>
      <c r="SKC95" s="662"/>
      <c r="SKD95" s="662"/>
      <c r="SKE95" s="662"/>
      <c r="SKF95" s="662"/>
      <c r="SKG95" s="662"/>
      <c r="SKH95" s="662"/>
      <c r="SKI95" s="662"/>
      <c r="SKJ95" s="662"/>
      <c r="SKK95" s="662"/>
      <c r="SKL95" s="662"/>
      <c r="SKM95" s="662"/>
      <c r="SKN95" s="662"/>
      <c r="SKO95" s="662"/>
      <c r="SKP95" s="662"/>
      <c r="SKQ95" s="662"/>
      <c r="SKR95" s="662"/>
      <c r="SKS95" s="662"/>
      <c r="SKT95" s="662"/>
      <c r="SKU95" s="662"/>
      <c r="SKV95" s="662"/>
      <c r="SKW95" s="662"/>
      <c r="SKX95" s="662"/>
      <c r="SKY95" s="662"/>
      <c r="SKZ95" s="662"/>
      <c r="SLA95" s="662"/>
      <c r="SLB95" s="662"/>
      <c r="SLC95" s="662"/>
      <c r="SLD95" s="662"/>
      <c r="SLE95" s="662"/>
      <c r="SLF95" s="662"/>
      <c r="SLG95" s="662"/>
      <c r="SLH95" s="662"/>
      <c r="SLI95" s="662"/>
      <c r="SLJ95" s="662"/>
      <c r="SLK95" s="662"/>
      <c r="SLL95" s="662"/>
      <c r="SLM95" s="662"/>
      <c r="SLN95" s="662"/>
      <c r="SLO95" s="662"/>
      <c r="SLP95" s="662"/>
      <c r="SLQ95" s="662"/>
      <c r="SLR95" s="662"/>
      <c r="SLS95" s="662"/>
      <c r="SLT95" s="662"/>
      <c r="SLU95" s="662"/>
      <c r="SLV95" s="662"/>
      <c r="SLW95" s="662"/>
      <c r="SLX95" s="662"/>
      <c r="SLY95" s="662"/>
      <c r="SLZ95" s="662"/>
      <c r="SMA95" s="662"/>
      <c r="SMB95" s="662"/>
      <c r="SMC95" s="662"/>
      <c r="SMD95" s="662"/>
      <c r="SME95" s="662"/>
      <c r="SMF95" s="662"/>
      <c r="SMG95" s="662"/>
      <c r="SMH95" s="662"/>
      <c r="SMI95" s="662"/>
      <c r="SMJ95" s="662"/>
      <c r="SMK95" s="662"/>
      <c r="SML95" s="662"/>
      <c r="SMM95" s="662"/>
      <c r="SMN95" s="662"/>
      <c r="SMO95" s="662"/>
      <c r="SMP95" s="662"/>
      <c r="SMQ95" s="662"/>
      <c r="SMR95" s="662"/>
      <c r="SMS95" s="662"/>
      <c r="SMT95" s="662"/>
      <c r="SMU95" s="662"/>
      <c r="SMV95" s="662"/>
      <c r="SMW95" s="662"/>
      <c r="SMX95" s="662"/>
      <c r="SMY95" s="662"/>
      <c r="SMZ95" s="662"/>
      <c r="SNA95" s="662"/>
      <c r="SNB95" s="662"/>
      <c r="SNC95" s="662"/>
      <c r="SND95" s="662"/>
      <c r="SNE95" s="662"/>
      <c r="SNF95" s="662"/>
      <c r="SNG95" s="662"/>
      <c r="SNH95" s="662"/>
      <c r="SNI95" s="662"/>
      <c r="SNJ95" s="662"/>
      <c r="SNK95" s="662"/>
      <c r="SNL95" s="662"/>
      <c r="SNM95" s="662"/>
      <c r="SNN95" s="662"/>
      <c r="SNO95" s="662"/>
      <c r="SNP95" s="662"/>
      <c r="SNQ95" s="662"/>
      <c r="SNR95" s="662"/>
      <c r="SNS95" s="662"/>
      <c r="SNT95" s="662"/>
      <c r="SNU95" s="662"/>
      <c r="SNV95" s="662"/>
      <c r="SNW95" s="662"/>
      <c r="SNX95" s="662"/>
      <c r="SNY95" s="662"/>
      <c r="SNZ95" s="662"/>
      <c r="SOA95" s="662"/>
      <c r="SOB95" s="662"/>
      <c r="SOC95" s="662"/>
      <c r="SOD95" s="662"/>
      <c r="SOE95" s="662"/>
      <c r="SOF95" s="662"/>
      <c r="SOG95" s="662"/>
      <c r="SOH95" s="662"/>
      <c r="SOI95" s="662"/>
      <c r="SOJ95" s="662"/>
      <c r="SOK95" s="662"/>
      <c r="SOL95" s="662"/>
      <c r="SOM95" s="662"/>
      <c r="SON95" s="662"/>
      <c r="SOO95" s="662"/>
      <c r="SOP95" s="662"/>
      <c r="SOQ95" s="662"/>
      <c r="SOR95" s="662"/>
      <c r="SOS95" s="662"/>
      <c r="SOT95" s="662"/>
      <c r="SOU95" s="662"/>
      <c r="SOV95" s="662"/>
      <c r="SOW95" s="662"/>
      <c r="SOX95" s="662"/>
      <c r="SOY95" s="662"/>
      <c r="SOZ95" s="662"/>
      <c r="SPA95" s="662"/>
      <c r="SPB95" s="662"/>
      <c r="SPC95" s="662"/>
      <c r="SPD95" s="662"/>
      <c r="SPE95" s="662"/>
      <c r="SPF95" s="662"/>
      <c r="SPG95" s="662"/>
      <c r="SPH95" s="662"/>
      <c r="SPI95" s="662"/>
      <c r="SPJ95" s="662"/>
      <c r="SPK95" s="662"/>
      <c r="SPL95" s="662"/>
      <c r="SPM95" s="662"/>
      <c r="SPN95" s="662"/>
      <c r="SPO95" s="662"/>
      <c r="SPP95" s="662"/>
      <c r="SPQ95" s="662"/>
      <c r="SPR95" s="662"/>
      <c r="SPS95" s="662"/>
      <c r="SPT95" s="662"/>
      <c r="SPU95" s="662"/>
      <c r="SPV95" s="662"/>
      <c r="SPW95" s="662"/>
      <c r="SPX95" s="662"/>
      <c r="SPY95" s="662"/>
      <c r="SPZ95" s="662"/>
      <c r="SQA95" s="662"/>
      <c r="SQB95" s="662"/>
      <c r="SQC95" s="662"/>
      <c r="SQD95" s="662"/>
      <c r="SQE95" s="662"/>
      <c r="SQF95" s="662"/>
      <c r="SQG95" s="662"/>
      <c r="SQH95" s="662"/>
      <c r="SQI95" s="662"/>
      <c r="SQJ95" s="662"/>
      <c r="SQK95" s="662"/>
      <c r="SQL95" s="662"/>
      <c r="SQM95" s="662"/>
      <c r="SQN95" s="662"/>
      <c r="SQO95" s="662"/>
      <c r="SQP95" s="662"/>
      <c r="SQQ95" s="662"/>
      <c r="SQR95" s="662"/>
      <c r="SQS95" s="662"/>
      <c r="SQT95" s="662"/>
      <c r="SQU95" s="662"/>
      <c r="SQV95" s="662"/>
      <c r="SQW95" s="662"/>
      <c r="SQX95" s="662"/>
      <c r="SQY95" s="662"/>
      <c r="SQZ95" s="662"/>
      <c r="SRA95" s="662"/>
      <c r="SRB95" s="662"/>
      <c r="SRC95" s="662"/>
      <c r="SRD95" s="662"/>
      <c r="SRE95" s="662"/>
      <c r="SRF95" s="662"/>
      <c r="SRG95" s="662"/>
      <c r="SRH95" s="662"/>
      <c r="SRI95" s="662"/>
      <c r="SRJ95" s="662"/>
      <c r="SRK95" s="662"/>
      <c r="SRL95" s="662"/>
      <c r="SRM95" s="662"/>
      <c r="SRN95" s="662"/>
      <c r="SRO95" s="662"/>
      <c r="SRP95" s="662"/>
      <c r="SRQ95" s="662"/>
      <c r="SRR95" s="662"/>
      <c r="SRS95" s="662"/>
      <c r="SRT95" s="662"/>
      <c r="SRU95" s="662"/>
      <c r="SRV95" s="662"/>
      <c r="SRW95" s="662"/>
      <c r="SRX95" s="662"/>
      <c r="SRY95" s="662"/>
      <c r="SRZ95" s="662"/>
      <c r="SSA95" s="662"/>
      <c r="SSB95" s="662"/>
      <c r="SSC95" s="662"/>
      <c r="SSD95" s="662"/>
      <c r="SSE95" s="662"/>
      <c r="SSF95" s="662"/>
      <c r="SSG95" s="662"/>
      <c r="SSH95" s="662"/>
      <c r="SSI95" s="662"/>
      <c r="SSJ95" s="662"/>
      <c r="SSK95" s="662"/>
      <c r="SSL95" s="662"/>
      <c r="SSM95" s="662"/>
      <c r="SSN95" s="662"/>
      <c r="SSO95" s="662"/>
      <c r="SSP95" s="662"/>
      <c r="SSQ95" s="662"/>
      <c r="SSR95" s="662"/>
      <c r="SSS95" s="662"/>
      <c r="SST95" s="662"/>
      <c r="SSU95" s="662"/>
      <c r="SSV95" s="662"/>
      <c r="SSW95" s="662"/>
      <c r="SSX95" s="662"/>
      <c r="SSY95" s="662"/>
      <c r="SSZ95" s="662"/>
      <c r="STA95" s="662"/>
      <c r="STB95" s="662"/>
      <c r="STC95" s="662"/>
      <c r="STD95" s="662"/>
      <c r="STE95" s="662"/>
      <c r="STF95" s="662"/>
      <c r="STG95" s="662"/>
      <c r="STH95" s="662"/>
      <c r="STI95" s="662"/>
      <c r="STJ95" s="662"/>
      <c r="STK95" s="662"/>
      <c r="STL95" s="662"/>
      <c r="STM95" s="662"/>
      <c r="STN95" s="662"/>
      <c r="STO95" s="662"/>
      <c r="STP95" s="662"/>
      <c r="STQ95" s="662"/>
      <c r="STR95" s="662"/>
      <c r="STS95" s="662"/>
      <c r="STT95" s="662"/>
      <c r="STU95" s="662"/>
      <c r="STV95" s="662"/>
      <c r="STW95" s="662"/>
      <c r="STX95" s="662"/>
      <c r="STY95" s="662"/>
      <c r="STZ95" s="662"/>
      <c r="SUA95" s="662"/>
      <c r="SUB95" s="662"/>
      <c r="SUC95" s="662"/>
      <c r="SUD95" s="662"/>
      <c r="SUE95" s="662"/>
      <c r="SUF95" s="662"/>
      <c r="SUG95" s="662"/>
      <c r="SUH95" s="662"/>
      <c r="SUI95" s="662"/>
      <c r="SUJ95" s="662"/>
      <c r="SUK95" s="662"/>
      <c r="SUL95" s="662"/>
      <c r="SUM95" s="662"/>
      <c r="SUN95" s="662"/>
      <c r="SUO95" s="662"/>
      <c r="SUP95" s="662"/>
      <c r="SUQ95" s="662"/>
      <c r="SUR95" s="662"/>
      <c r="SUS95" s="662"/>
      <c r="SUT95" s="662"/>
      <c r="SUU95" s="662"/>
      <c r="SUV95" s="662"/>
      <c r="SUW95" s="662"/>
      <c r="SUX95" s="662"/>
      <c r="SUY95" s="662"/>
      <c r="SUZ95" s="662"/>
      <c r="SVA95" s="662"/>
      <c r="SVB95" s="662"/>
      <c r="SVC95" s="662"/>
      <c r="SVD95" s="662"/>
      <c r="SVE95" s="662"/>
      <c r="SVF95" s="662"/>
      <c r="SVG95" s="662"/>
      <c r="SVH95" s="662"/>
      <c r="SVI95" s="662"/>
      <c r="SVJ95" s="662"/>
      <c r="SVK95" s="662"/>
      <c r="SVL95" s="662"/>
      <c r="SVM95" s="662"/>
      <c r="SVN95" s="662"/>
      <c r="SVO95" s="662"/>
      <c r="SVP95" s="662"/>
      <c r="SVQ95" s="662"/>
      <c r="SVR95" s="662"/>
      <c r="SVS95" s="662"/>
      <c r="SVT95" s="662"/>
      <c r="SVU95" s="662"/>
      <c r="SVV95" s="662"/>
      <c r="SVW95" s="662"/>
      <c r="SVX95" s="662"/>
      <c r="SVY95" s="662"/>
      <c r="SVZ95" s="662"/>
      <c r="SWA95" s="662"/>
      <c r="SWB95" s="662"/>
      <c r="SWC95" s="662"/>
      <c r="SWD95" s="662"/>
      <c r="SWE95" s="662"/>
      <c r="SWF95" s="662"/>
      <c r="SWG95" s="662"/>
      <c r="SWH95" s="662"/>
      <c r="SWI95" s="662"/>
      <c r="SWJ95" s="662"/>
      <c r="SWK95" s="662"/>
      <c r="SWL95" s="662"/>
      <c r="SWM95" s="662"/>
      <c r="SWN95" s="662"/>
      <c r="SWO95" s="662"/>
      <c r="SWP95" s="662"/>
      <c r="SWQ95" s="662"/>
      <c r="SWR95" s="662"/>
      <c r="SWS95" s="662"/>
      <c r="SWT95" s="662"/>
      <c r="SWU95" s="662"/>
      <c r="SWV95" s="662"/>
      <c r="SWW95" s="662"/>
      <c r="SWX95" s="662"/>
      <c r="SWY95" s="662"/>
      <c r="SWZ95" s="662"/>
      <c r="SXA95" s="662"/>
      <c r="SXB95" s="662"/>
      <c r="SXC95" s="662"/>
      <c r="SXD95" s="662"/>
      <c r="SXE95" s="662"/>
      <c r="SXF95" s="662"/>
      <c r="SXG95" s="662"/>
      <c r="SXH95" s="662"/>
      <c r="SXI95" s="662"/>
      <c r="SXJ95" s="662"/>
      <c r="SXK95" s="662"/>
      <c r="SXL95" s="662"/>
      <c r="SXM95" s="662"/>
      <c r="SXN95" s="662"/>
      <c r="SXO95" s="662"/>
      <c r="SXP95" s="662"/>
      <c r="SXQ95" s="662"/>
      <c r="SXR95" s="662"/>
      <c r="SXS95" s="662"/>
      <c r="SXT95" s="662"/>
      <c r="SXU95" s="662"/>
      <c r="SXV95" s="662"/>
      <c r="SXW95" s="662"/>
      <c r="SXX95" s="662"/>
      <c r="SXY95" s="662"/>
      <c r="SXZ95" s="662"/>
      <c r="SYA95" s="662"/>
      <c r="SYB95" s="662"/>
      <c r="SYC95" s="662"/>
      <c r="SYD95" s="662"/>
      <c r="SYE95" s="662"/>
      <c r="SYF95" s="662"/>
      <c r="SYG95" s="662"/>
      <c r="SYH95" s="662"/>
      <c r="SYI95" s="662"/>
      <c r="SYJ95" s="662"/>
      <c r="SYK95" s="662"/>
      <c r="SYL95" s="662"/>
      <c r="SYM95" s="662"/>
      <c r="SYN95" s="662"/>
      <c r="SYO95" s="662"/>
      <c r="SYP95" s="662"/>
      <c r="SYQ95" s="662"/>
      <c r="SYR95" s="662"/>
      <c r="SYS95" s="662"/>
      <c r="SYT95" s="662"/>
      <c r="SYU95" s="662"/>
      <c r="SYV95" s="662"/>
      <c r="SYW95" s="662"/>
      <c r="SYX95" s="662"/>
      <c r="SYY95" s="662"/>
      <c r="SYZ95" s="662"/>
      <c r="SZA95" s="662"/>
      <c r="SZB95" s="662"/>
      <c r="SZC95" s="662"/>
      <c r="SZD95" s="662"/>
      <c r="SZE95" s="662"/>
      <c r="SZF95" s="662"/>
      <c r="SZG95" s="662"/>
      <c r="SZH95" s="662"/>
      <c r="SZI95" s="662"/>
      <c r="SZJ95" s="662"/>
      <c r="SZK95" s="662"/>
      <c r="SZL95" s="662"/>
      <c r="SZM95" s="662"/>
      <c r="SZN95" s="662"/>
      <c r="SZO95" s="662"/>
      <c r="SZP95" s="662"/>
      <c r="SZQ95" s="662"/>
      <c r="SZR95" s="662"/>
      <c r="SZS95" s="662"/>
      <c r="SZT95" s="662"/>
      <c r="SZU95" s="662"/>
      <c r="SZV95" s="662"/>
      <c r="SZW95" s="662"/>
      <c r="SZX95" s="662"/>
      <c r="SZY95" s="662"/>
      <c r="SZZ95" s="662"/>
      <c r="TAA95" s="662"/>
      <c r="TAB95" s="662"/>
      <c r="TAC95" s="662"/>
      <c r="TAD95" s="662"/>
      <c r="TAE95" s="662"/>
      <c r="TAF95" s="662"/>
      <c r="TAG95" s="662"/>
      <c r="TAH95" s="662"/>
      <c r="TAI95" s="662"/>
      <c r="TAJ95" s="662"/>
      <c r="TAK95" s="662"/>
      <c r="TAL95" s="662"/>
      <c r="TAM95" s="662"/>
      <c r="TAN95" s="662"/>
      <c r="TAO95" s="662"/>
      <c r="TAP95" s="662"/>
      <c r="TAQ95" s="662"/>
      <c r="TAR95" s="662"/>
      <c r="TAS95" s="662"/>
      <c r="TAT95" s="662"/>
      <c r="TAU95" s="662"/>
      <c r="TAV95" s="662"/>
      <c r="TAW95" s="662"/>
      <c r="TAX95" s="662"/>
      <c r="TAY95" s="662"/>
      <c r="TAZ95" s="662"/>
      <c r="TBA95" s="662"/>
      <c r="TBB95" s="662"/>
      <c r="TBC95" s="662"/>
      <c r="TBD95" s="662"/>
      <c r="TBE95" s="662"/>
      <c r="TBF95" s="662"/>
      <c r="TBG95" s="662"/>
      <c r="TBH95" s="662"/>
      <c r="TBI95" s="662"/>
      <c r="TBJ95" s="662"/>
      <c r="TBK95" s="662"/>
      <c r="TBL95" s="662"/>
      <c r="TBM95" s="662"/>
      <c r="TBN95" s="662"/>
      <c r="TBO95" s="662"/>
      <c r="TBP95" s="662"/>
      <c r="TBQ95" s="662"/>
      <c r="TBR95" s="662"/>
      <c r="TBS95" s="662"/>
      <c r="TBT95" s="662"/>
      <c r="TBU95" s="662"/>
      <c r="TBV95" s="662"/>
      <c r="TBW95" s="662"/>
      <c r="TBX95" s="662"/>
      <c r="TBY95" s="662"/>
      <c r="TBZ95" s="662"/>
      <c r="TCA95" s="662"/>
      <c r="TCB95" s="662"/>
      <c r="TCC95" s="662"/>
      <c r="TCD95" s="662"/>
      <c r="TCE95" s="662"/>
      <c r="TCF95" s="662"/>
      <c r="TCG95" s="662"/>
      <c r="TCH95" s="662"/>
      <c r="TCI95" s="662"/>
      <c r="TCJ95" s="662"/>
      <c r="TCK95" s="662"/>
      <c r="TCL95" s="662"/>
      <c r="TCM95" s="662"/>
      <c r="TCN95" s="662"/>
      <c r="TCO95" s="662"/>
      <c r="TCP95" s="662"/>
      <c r="TCQ95" s="662"/>
      <c r="TCR95" s="662"/>
      <c r="TCS95" s="662"/>
      <c r="TCT95" s="662"/>
      <c r="TCU95" s="662"/>
      <c r="TCV95" s="662"/>
      <c r="TCW95" s="662"/>
      <c r="TCX95" s="662"/>
      <c r="TCY95" s="662"/>
      <c r="TCZ95" s="662"/>
      <c r="TDA95" s="662"/>
      <c r="TDB95" s="662"/>
      <c r="TDC95" s="662"/>
      <c r="TDD95" s="662"/>
      <c r="TDE95" s="662"/>
      <c r="TDF95" s="662"/>
      <c r="TDG95" s="662"/>
      <c r="TDH95" s="662"/>
      <c r="TDI95" s="662"/>
      <c r="TDJ95" s="662"/>
      <c r="TDK95" s="662"/>
      <c r="TDL95" s="662"/>
      <c r="TDM95" s="662"/>
      <c r="TDN95" s="662"/>
      <c r="TDO95" s="662"/>
      <c r="TDP95" s="662"/>
      <c r="TDQ95" s="662"/>
      <c r="TDR95" s="662"/>
      <c r="TDS95" s="662"/>
      <c r="TDT95" s="662"/>
      <c r="TDU95" s="662"/>
      <c r="TDV95" s="662"/>
      <c r="TDW95" s="662"/>
      <c r="TDX95" s="662"/>
      <c r="TDY95" s="662"/>
      <c r="TDZ95" s="662"/>
      <c r="TEA95" s="662"/>
      <c r="TEB95" s="662"/>
      <c r="TEC95" s="662"/>
      <c r="TED95" s="662"/>
      <c r="TEE95" s="662"/>
      <c r="TEF95" s="662"/>
      <c r="TEG95" s="662"/>
      <c r="TEH95" s="662"/>
      <c r="TEI95" s="662"/>
      <c r="TEJ95" s="662"/>
      <c r="TEK95" s="662"/>
      <c r="TEL95" s="662"/>
      <c r="TEM95" s="662"/>
      <c r="TEN95" s="662"/>
      <c r="TEO95" s="662"/>
      <c r="TEP95" s="662"/>
      <c r="TEQ95" s="662"/>
      <c r="TER95" s="662"/>
      <c r="TES95" s="662"/>
      <c r="TET95" s="662"/>
      <c r="TEU95" s="662"/>
      <c r="TEV95" s="662"/>
      <c r="TEW95" s="662"/>
      <c r="TEX95" s="662"/>
      <c r="TEY95" s="662"/>
      <c r="TEZ95" s="662"/>
      <c r="TFA95" s="662"/>
      <c r="TFB95" s="662"/>
      <c r="TFC95" s="662"/>
      <c r="TFD95" s="662"/>
      <c r="TFE95" s="662"/>
      <c r="TFF95" s="662"/>
      <c r="TFG95" s="662"/>
      <c r="TFH95" s="662"/>
      <c r="TFI95" s="662"/>
      <c r="TFJ95" s="662"/>
      <c r="TFK95" s="662"/>
      <c r="TFL95" s="662"/>
      <c r="TFM95" s="662"/>
      <c r="TFN95" s="662"/>
      <c r="TFO95" s="662"/>
      <c r="TFP95" s="662"/>
      <c r="TFQ95" s="662"/>
      <c r="TFR95" s="662"/>
      <c r="TFS95" s="662"/>
      <c r="TFT95" s="662"/>
      <c r="TFU95" s="662"/>
      <c r="TFV95" s="662"/>
      <c r="TFW95" s="662"/>
      <c r="TFX95" s="662"/>
      <c r="TFY95" s="662"/>
      <c r="TFZ95" s="662"/>
      <c r="TGA95" s="662"/>
      <c r="TGB95" s="662"/>
      <c r="TGC95" s="662"/>
      <c r="TGD95" s="662"/>
      <c r="TGE95" s="662"/>
      <c r="TGF95" s="662"/>
      <c r="TGG95" s="662"/>
      <c r="TGH95" s="662"/>
      <c r="TGI95" s="662"/>
      <c r="TGJ95" s="662"/>
      <c r="TGK95" s="662"/>
      <c r="TGL95" s="662"/>
      <c r="TGM95" s="662"/>
      <c r="TGN95" s="662"/>
      <c r="TGO95" s="662"/>
      <c r="TGP95" s="662"/>
      <c r="TGQ95" s="662"/>
      <c r="TGR95" s="662"/>
      <c r="TGS95" s="662"/>
      <c r="TGT95" s="662"/>
      <c r="TGU95" s="662"/>
      <c r="TGV95" s="662"/>
      <c r="TGW95" s="662"/>
      <c r="TGX95" s="662"/>
      <c r="TGY95" s="662"/>
      <c r="TGZ95" s="662"/>
      <c r="THA95" s="662"/>
      <c r="THB95" s="662"/>
      <c r="THC95" s="662"/>
      <c r="THD95" s="662"/>
      <c r="THE95" s="662"/>
      <c r="THF95" s="662"/>
      <c r="THG95" s="662"/>
      <c r="THH95" s="662"/>
      <c r="THI95" s="662"/>
      <c r="THJ95" s="662"/>
      <c r="THK95" s="662"/>
      <c r="THL95" s="662"/>
      <c r="THM95" s="662"/>
      <c r="THN95" s="662"/>
      <c r="THO95" s="662"/>
      <c r="THP95" s="662"/>
      <c r="THQ95" s="662"/>
      <c r="THR95" s="662"/>
      <c r="THS95" s="662"/>
      <c r="THT95" s="662"/>
      <c r="THU95" s="662"/>
      <c r="THV95" s="662"/>
      <c r="THW95" s="662"/>
      <c r="THX95" s="662"/>
      <c r="THY95" s="662"/>
      <c r="THZ95" s="662"/>
      <c r="TIA95" s="662"/>
      <c r="TIB95" s="662"/>
      <c r="TIC95" s="662"/>
      <c r="TID95" s="662"/>
      <c r="TIE95" s="662"/>
      <c r="TIF95" s="662"/>
      <c r="TIG95" s="662"/>
      <c r="TIH95" s="662"/>
      <c r="TII95" s="662"/>
      <c r="TIJ95" s="662"/>
      <c r="TIK95" s="662"/>
      <c r="TIL95" s="662"/>
      <c r="TIM95" s="662"/>
      <c r="TIN95" s="662"/>
      <c r="TIO95" s="662"/>
      <c r="TIP95" s="662"/>
      <c r="TIQ95" s="662"/>
      <c r="TIR95" s="662"/>
      <c r="TIS95" s="662"/>
      <c r="TIT95" s="662"/>
      <c r="TIU95" s="662"/>
      <c r="TIV95" s="662"/>
      <c r="TIW95" s="662"/>
      <c r="TIX95" s="662"/>
      <c r="TIY95" s="662"/>
      <c r="TIZ95" s="662"/>
      <c r="TJA95" s="662"/>
      <c r="TJB95" s="662"/>
      <c r="TJC95" s="662"/>
      <c r="TJD95" s="662"/>
      <c r="TJE95" s="662"/>
      <c r="TJF95" s="662"/>
      <c r="TJG95" s="662"/>
      <c r="TJH95" s="662"/>
      <c r="TJI95" s="662"/>
      <c r="TJJ95" s="662"/>
      <c r="TJK95" s="662"/>
      <c r="TJL95" s="662"/>
      <c r="TJM95" s="662"/>
      <c r="TJN95" s="662"/>
      <c r="TJO95" s="662"/>
      <c r="TJP95" s="662"/>
      <c r="TJQ95" s="662"/>
      <c r="TJR95" s="662"/>
      <c r="TJS95" s="662"/>
      <c r="TJT95" s="662"/>
      <c r="TJU95" s="662"/>
      <c r="TJV95" s="662"/>
      <c r="TJW95" s="662"/>
      <c r="TJX95" s="662"/>
      <c r="TJY95" s="662"/>
      <c r="TJZ95" s="662"/>
      <c r="TKA95" s="662"/>
      <c r="TKB95" s="662"/>
      <c r="TKC95" s="662"/>
      <c r="TKD95" s="662"/>
      <c r="TKE95" s="662"/>
      <c r="TKF95" s="662"/>
      <c r="TKG95" s="662"/>
      <c r="TKH95" s="662"/>
      <c r="TKI95" s="662"/>
      <c r="TKJ95" s="662"/>
      <c r="TKK95" s="662"/>
      <c r="TKL95" s="662"/>
      <c r="TKM95" s="662"/>
      <c r="TKN95" s="662"/>
      <c r="TKO95" s="662"/>
      <c r="TKP95" s="662"/>
      <c r="TKQ95" s="662"/>
      <c r="TKR95" s="662"/>
      <c r="TKS95" s="662"/>
      <c r="TKT95" s="662"/>
      <c r="TKU95" s="662"/>
      <c r="TKV95" s="662"/>
      <c r="TKW95" s="662"/>
      <c r="TKX95" s="662"/>
      <c r="TKY95" s="662"/>
      <c r="TKZ95" s="662"/>
      <c r="TLA95" s="662"/>
      <c r="TLB95" s="662"/>
      <c r="TLC95" s="662"/>
      <c r="TLD95" s="662"/>
      <c r="TLE95" s="662"/>
      <c r="TLF95" s="662"/>
      <c r="TLG95" s="662"/>
      <c r="TLH95" s="662"/>
      <c r="TLI95" s="662"/>
      <c r="TLJ95" s="662"/>
      <c r="TLK95" s="662"/>
      <c r="TLL95" s="662"/>
      <c r="TLM95" s="662"/>
      <c r="TLN95" s="662"/>
      <c r="TLO95" s="662"/>
      <c r="TLP95" s="662"/>
      <c r="TLQ95" s="662"/>
      <c r="TLR95" s="662"/>
      <c r="TLS95" s="662"/>
      <c r="TLT95" s="662"/>
      <c r="TLU95" s="662"/>
      <c r="TLV95" s="662"/>
      <c r="TLW95" s="662"/>
      <c r="TLX95" s="662"/>
      <c r="TLY95" s="662"/>
      <c r="TLZ95" s="662"/>
      <c r="TMA95" s="662"/>
      <c r="TMB95" s="662"/>
      <c r="TMC95" s="662"/>
      <c r="TMD95" s="662"/>
      <c r="TME95" s="662"/>
      <c r="TMF95" s="662"/>
      <c r="TMG95" s="662"/>
      <c r="TMH95" s="662"/>
      <c r="TMI95" s="662"/>
      <c r="TMJ95" s="662"/>
      <c r="TMK95" s="662"/>
      <c r="TML95" s="662"/>
      <c r="TMM95" s="662"/>
      <c r="TMN95" s="662"/>
      <c r="TMO95" s="662"/>
      <c r="TMP95" s="662"/>
      <c r="TMQ95" s="662"/>
      <c r="TMR95" s="662"/>
      <c r="TMS95" s="662"/>
      <c r="TMT95" s="662"/>
      <c r="TMU95" s="662"/>
      <c r="TMV95" s="662"/>
      <c r="TMW95" s="662"/>
      <c r="TMX95" s="662"/>
      <c r="TMY95" s="662"/>
      <c r="TMZ95" s="662"/>
      <c r="TNA95" s="662"/>
      <c r="TNB95" s="662"/>
      <c r="TNC95" s="662"/>
      <c r="TND95" s="662"/>
      <c r="TNE95" s="662"/>
      <c r="TNF95" s="662"/>
      <c r="TNG95" s="662"/>
      <c r="TNH95" s="662"/>
      <c r="TNI95" s="662"/>
      <c r="TNJ95" s="662"/>
      <c r="TNK95" s="662"/>
      <c r="TNL95" s="662"/>
      <c r="TNM95" s="662"/>
      <c r="TNN95" s="662"/>
      <c r="TNO95" s="662"/>
      <c r="TNP95" s="662"/>
      <c r="TNQ95" s="662"/>
      <c r="TNR95" s="662"/>
      <c r="TNS95" s="662"/>
      <c r="TNT95" s="662"/>
      <c r="TNU95" s="662"/>
      <c r="TNV95" s="662"/>
      <c r="TNW95" s="662"/>
      <c r="TNX95" s="662"/>
      <c r="TNY95" s="662"/>
      <c r="TNZ95" s="662"/>
      <c r="TOA95" s="662"/>
      <c r="TOB95" s="662"/>
      <c r="TOC95" s="662"/>
      <c r="TOD95" s="662"/>
      <c r="TOE95" s="662"/>
      <c r="TOF95" s="662"/>
      <c r="TOG95" s="662"/>
      <c r="TOH95" s="662"/>
      <c r="TOI95" s="662"/>
      <c r="TOJ95" s="662"/>
      <c r="TOK95" s="662"/>
      <c r="TOL95" s="662"/>
      <c r="TOM95" s="662"/>
      <c r="TON95" s="662"/>
      <c r="TOO95" s="662"/>
      <c r="TOP95" s="662"/>
      <c r="TOQ95" s="662"/>
      <c r="TOR95" s="662"/>
      <c r="TOS95" s="662"/>
      <c r="TOT95" s="662"/>
      <c r="TOU95" s="662"/>
      <c r="TOV95" s="662"/>
      <c r="TOW95" s="662"/>
      <c r="TOX95" s="662"/>
      <c r="TOY95" s="662"/>
      <c r="TOZ95" s="662"/>
      <c r="TPA95" s="662"/>
      <c r="TPB95" s="662"/>
      <c r="TPC95" s="662"/>
      <c r="TPD95" s="662"/>
      <c r="TPE95" s="662"/>
      <c r="TPF95" s="662"/>
      <c r="TPG95" s="662"/>
      <c r="TPH95" s="662"/>
      <c r="TPI95" s="662"/>
      <c r="TPJ95" s="662"/>
      <c r="TPK95" s="662"/>
      <c r="TPL95" s="662"/>
      <c r="TPM95" s="662"/>
      <c r="TPN95" s="662"/>
      <c r="TPO95" s="662"/>
      <c r="TPP95" s="662"/>
      <c r="TPQ95" s="662"/>
      <c r="TPR95" s="662"/>
      <c r="TPS95" s="662"/>
      <c r="TPT95" s="662"/>
      <c r="TPU95" s="662"/>
      <c r="TPV95" s="662"/>
      <c r="TPW95" s="662"/>
      <c r="TPX95" s="662"/>
      <c r="TPY95" s="662"/>
      <c r="TPZ95" s="662"/>
      <c r="TQA95" s="662"/>
      <c r="TQB95" s="662"/>
      <c r="TQC95" s="662"/>
      <c r="TQD95" s="662"/>
      <c r="TQE95" s="662"/>
      <c r="TQF95" s="662"/>
      <c r="TQG95" s="662"/>
      <c r="TQH95" s="662"/>
      <c r="TQI95" s="662"/>
      <c r="TQJ95" s="662"/>
      <c r="TQK95" s="662"/>
      <c r="TQL95" s="662"/>
      <c r="TQM95" s="662"/>
      <c r="TQN95" s="662"/>
      <c r="TQO95" s="662"/>
      <c r="TQP95" s="662"/>
      <c r="TQQ95" s="662"/>
      <c r="TQR95" s="662"/>
      <c r="TQS95" s="662"/>
      <c r="TQT95" s="662"/>
      <c r="TQU95" s="662"/>
      <c r="TQV95" s="662"/>
      <c r="TQW95" s="662"/>
      <c r="TQX95" s="662"/>
      <c r="TQY95" s="662"/>
      <c r="TQZ95" s="662"/>
      <c r="TRA95" s="662"/>
      <c r="TRB95" s="662"/>
      <c r="TRC95" s="662"/>
      <c r="TRD95" s="662"/>
      <c r="TRE95" s="662"/>
      <c r="TRF95" s="662"/>
      <c r="TRG95" s="662"/>
      <c r="TRH95" s="662"/>
      <c r="TRI95" s="662"/>
      <c r="TRJ95" s="662"/>
      <c r="TRK95" s="662"/>
      <c r="TRL95" s="662"/>
      <c r="TRM95" s="662"/>
      <c r="TRN95" s="662"/>
      <c r="TRO95" s="662"/>
      <c r="TRP95" s="662"/>
      <c r="TRQ95" s="662"/>
      <c r="TRR95" s="662"/>
      <c r="TRS95" s="662"/>
      <c r="TRT95" s="662"/>
      <c r="TRU95" s="662"/>
      <c r="TRV95" s="662"/>
      <c r="TRW95" s="662"/>
      <c r="TRX95" s="662"/>
      <c r="TRY95" s="662"/>
      <c r="TRZ95" s="662"/>
      <c r="TSA95" s="662"/>
      <c r="TSB95" s="662"/>
      <c r="TSC95" s="662"/>
      <c r="TSD95" s="662"/>
      <c r="TSE95" s="662"/>
      <c r="TSF95" s="662"/>
      <c r="TSG95" s="662"/>
      <c r="TSH95" s="662"/>
      <c r="TSI95" s="662"/>
      <c r="TSJ95" s="662"/>
      <c r="TSK95" s="662"/>
      <c r="TSL95" s="662"/>
      <c r="TSM95" s="662"/>
      <c r="TSN95" s="662"/>
      <c r="TSO95" s="662"/>
      <c r="TSP95" s="662"/>
      <c r="TSQ95" s="662"/>
      <c r="TSR95" s="662"/>
      <c r="TSS95" s="662"/>
      <c r="TST95" s="662"/>
      <c r="TSU95" s="662"/>
      <c r="TSV95" s="662"/>
      <c r="TSW95" s="662"/>
      <c r="TSX95" s="662"/>
      <c r="TSY95" s="662"/>
      <c r="TSZ95" s="662"/>
      <c r="TTA95" s="662"/>
      <c r="TTB95" s="662"/>
      <c r="TTC95" s="662"/>
      <c r="TTD95" s="662"/>
      <c r="TTE95" s="662"/>
      <c r="TTF95" s="662"/>
      <c r="TTG95" s="662"/>
      <c r="TTH95" s="662"/>
      <c r="TTI95" s="662"/>
      <c r="TTJ95" s="662"/>
      <c r="TTK95" s="662"/>
      <c r="TTL95" s="662"/>
      <c r="TTM95" s="662"/>
      <c r="TTN95" s="662"/>
      <c r="TTO95" s="662"/>
      <c r="TTP95" s="662"/>
      <c r="TTQ95" s="662"/>
      <c r="TTR95" s="662"/>
      <c r="TTS95" s="662"/>
      <c r="TTT95" s="662"/>
      <c r="TTU95" s="662"/>
      <c r="TTV95" s="662"/>
      <c r="TTW95" s="662"/>
      <c r="TTX95" s="662"/>
      <c r="TTY95" s="662"/>
      <c r="TTZ95" s="662"/>
      <c r="TUA95" s="662"/>
      <c r="TUB95" s="662"/>
      <c r="TUC95" s="662"/>
      <c r="TUD95" s="662"/>
      <c r="TUE95" s="662"/>
      <c r="TUF95" s="662"/>
      <c r="TUG95" s="662"/>
      <c r="TUH95" s="662"/>
      <c r="TUI95" s="662"/>
      <c r="TUJ95" s="662"/>
      <c r="TUK95" s="662"/>
      <c r="TUL95" s="662"/>
      <c r="TUM95" s="662"/>
      <c r="TUN95" s="662"/>
      <c r="TUO95" s="662"/>
      <c r="TUP95" s="662"/>
      <c r="TUQ95" s="662"/>
      <c r="TUR95" s="662"/>
      <c r="TUS95" s="662"/>
      <c r="TUT95" s="662"/>
      <c r="TUU95" s="662"/>
      <c r="TUV95" s="662"/>
      <c r="TUW95" s="662"/>
      <c r="TUX95" s="662"/>
      <c r="TUY95" s="662"/>
      <c r="TUZ95" s="662"/>
      <c r="TVA95" s="662"/>
      <c r="TVB95" s="662"/>
      <c r="TVC95" s="662"/>
      <c r="TVD95" s="662"/>
      <c r="TVE95" s="662"/>
      <c r="TVF95" s="662"/>
      <c r="TVG95" s="662"/>
      <c r="TVH95" s="662"/>
      <c r="TVI95" s="662"/>
      <c r="TVJ95" s="662"/>
      <c r="TVK95" s="662"/>
      <c r="TVL95" s="662"/>
      <c r="TVM95" s="662"/>
      <c r="TVN95" s="662"/>
      <c r="TVO95" s="662"/>
      <c r="TVP95" s="662"/>
      <c r="TVQ95" s="662"/>
      <c r="TVR95" s="662"/>
      <c r="TVS95" s="662"/>
      <c r="TVT95" s="662"/>
      <c r="TVU95" s="662"/>
      <c r="TVV95" s="662"/>
      <c r="TVW95" s="662"/>
      <c r="TVX95" s="662"/>
      <c r="TVY95" s="662"/>
      <c r="TVZ95" s="662"/>
      <c r="TWA95" s="662"/>
      <c r="TWB95" s="662"/>
      <c r="TWC95" s="662"/>
      <c r="TWD95" s="662"/>
      <c r="TWE95" s="662"/>
      <c r="TWF95" s="662"/>
      <c r="TWG95" s="662"/>
      <c r="TWH95" s="662"/>
      <c r="TWI95" s="662"/>
      <c r="TWJ95" s="662"/>
      <c r="TWK95" s="662"/>
      <c r="TWL95" s="662"/>
      <c r="TWM95" s="662"/>
      <c r="TWN95" s="662"/>
      <c r="TWO95" s="662"/>
      <c r="TWP95" s="662"/>
      <c r="TWQ95" s="662"/>
      <c r="TWR95" s="662"/>
      <c r="TWS95" s="662"/>
      <c r="TWT95" s="662"/>
      <c r="TWU95" s="662"/>
      <c r="TWV95" s="662"/>
      <c r="TWW95" s="662"/>
      <c r="TWX95" s="662"/>
      <c r="TWY95" s="662"/>
      <c r="TWZ95" s="662"/>
      <c r="TXA95" s="662"/>
      <c r="TXB95" s="662"/>
      <c r="TXC95" s="662"/>
      <c r="TXD95" s="662"/>
      <c r="TXE95" s="662"/>
      <c r="TXF95" s="662"/>
      <c r="TXG95" s="662"/>
      <c r="TXH95" s="662"/>
      <c r="TXI95" s="662"/>
      <c r="TXJ95" s="662"/>
      <c r="TXK95" s="662"/>
      <c r="TXL95" s="662"/>
      <c r="TXM95" s="662"/>
      <c r="TXN95" s="662"/>
      <c r="TXO95" s="662"/>
      <c r="TXP95" s="662"/>
      <c r="TXQ95" s="662"/>
      <c r="TXR95" s="662"/>
      <c r="TXS95" s="662"/>
      <c r="TXT95" s="662"/>
      <c r="TXU95" s="662"/>
      <c r="TXV95" s="662"/>
      <c r="TXW95" s="662"/>
      <c r="TXX95" s="662"/>
      <c r="TXY95" s="662"/>
      <c r="TXZ95" s="662"/>
      <c r="TYA95" s="662"/>
      <c r="TYB95" s="662"/>
      <c r="TYC95" s="662"/>
      <c r="TYD95" s="662"/>
      <c r="TYE95" s="662"/>
      <c r="TYF95" s="662"/>
      <c r="TYG95" s="662"/>
      <c r="TYH95" s="662"/>
      <c r="TYI95" s="662"/>
      <c r="TYJ95" s="662"/>
      <c r="TYK95" s="662"/>
      <c r="TYL95" s="662"/>
      <c r="TYM95" s="662"/>
      <c r="TYN95" s="662"/>
      <c r="TYO95" s="662"/>
      <c r="TYP95" s="662"/>
      <c r="TYQ95" s="662"/>
      <c r="TYR95" s="662"/>
      <c r="TYS95" s="662"/>
      <c r="TYT95" s="662"/>
      <c r="TYU95" s="662"/>
      <c r="TYV95" s="662"/>
      <c r="TYW95" s="662"/>
      <c r="TYX95" s="662"/>
      <c r="TYY95" s="662"/>
      <c r="TYZ95" s="662"/>
      <c r="TZA95" s="662"/>
      <c r="TZB95" s="662"/>
      <c r="TZC95" s="662"/>
      <c r="TZD95" s="662"/>
      <c r="TZE95" s="662"/>
      <c r="TZF95" s="662"/>
      <c r="TZG95" s="662"/>
      <c r="TZH95" s="662"/>
      <c r="TZI95" s="662"/>
      <c r="TZJ95" s="662"/>
      <c r="TZK95" s="662"/>
      <c r="TZL95" s="662"/>
      <c r="TZM95" s="662"/>
      <c r="TZN95" s="662"/>
      <c r="TZO95" s="662"/>
      <c r="TZP95" s="662"/>
      <c r="TZQ95" s="662"/>
      <c r="TZR95" s="662"/>
      <c r="TZS95" s="662"/>
      <c r="TZT95" s="662"/>
      <c r="TZU95" s="662"/>
      <c r="TZV95" s="662"/>
      <c r="TZW95" s="662"/>
      <c r="TZX95" s="662"/>
      <c r="TZY95" s="662"/>
      <c r="TZZ95" s="662"/>
      <c r="UAA95" s="662"/>
      <c r="UAB95" s="662"/>
      <c r="UAC95" s="662"/>
      <c r="UAD95" s="662"/>
      <c r="UAE95" s="662"/>
      <c r="UAF95" s="662"/>
      <c r="UAG95" s="662"/>
      <c r="UAH95" s="662"/>
      <c r="UAI95" s="662"/>
      <c r="UAJ95" s="662"/>
      <c r="UAK95" s="662"/>
      <c r="UAL95" s="662"/>
      <c r="UAM95" s="662"/>
      <c r="UAN95" s="662"/>
      <c r="UAO95" s="662"/>
      <c r="UAP95" s="662"/>
      <c r="UAQ95" s="662"/>
      <c r="UAR95" s="662"/>
      <c r="UAS95" s="662"/>
      <c r="UAT95" s="662"/>
      <c r="UAU95" s="662"/>
      <c r="UAV95" s="662"/>
      <c r="UAW95" s="662"/>
      <c r="UAX95" s="662"/>
      <c r="UAY95" s="662"/>
      <c r="UAZ95" s="662"/>
      <c r="UBA95" s="662"/>
      <c r="UBB95" s="662"/>
      <c r="UBC95" s="662"/>
      <c r="UBD95" s="662"/>
      <c r="UBE95" s="662"/>
      <c r="UBF95" s="662"/>
      <c r="UBG95" s="662"/>
      <c r="UBH95" s="662"/>
      <c r="UBI95" s="662"/>
      <c r="UBJ95" s="662"/>
      <c r="UBK95" s="662"/>
      <c r="UBL95" s="662"/>
      <c r="UBM95" s="662"/>
      <c r="UBN95" s="662"/>
      <c r="UBO95" s="662"/>
      <c r="UBP95" s="662"/>
      <c r="UBQ95" s="662"/>
      <c r="UBR95" s="662"/>
      <c r="UBS95" s="662"/>
      <c r="UBT95" s="662"/>
      <c r="UBU95" s="662"/>
      <c r="UBV95" s="662"/>
      <c r="UBW95" s="662"/>
      <c r="UBX95" s="662"/>
      <c r="UBY95" s="662"/>
      <c r="UBZ95" s="662"/>
      <c r="UCA95" s="662"/>
      <c r="UCB95" s="662"/>
      <c r="UCC95" s="662"/>
      <c r="UCD95" s="662"/>
      <c r="UCE95" s="662"/>
      <c r="UCF95" s="662"/>
      <c r="UCG95" s="662"/>
      <c r="UCH95" s="662"/>
      <c r="UCI95" s="662"/>
      <c r="UCJ95" s="662"/>
      <c r="UCK95" s="662"/>
      <c r="UCL95" s="662"/>
      <c r="UCM95" s="662"/>
      <c r="UCN95" s="662"/>
      <c r="UCO95" s="662"/>
      <c r="UCP95" s="662"/>
      <c r="UCQ95" s="662"/>
      <c r="UCR95" s="662"/>
      <c r="UCS95" s="662"/>
      <c r="UCT95" s="662"/>
      <c r="UCU95" s="662"/>
      <c r="UCV95" s="662"/>
      <c r="UCW95" s="662"/>
      <c r="UCX95" s="662"/>
      <c r="UCY95" s="662"/>
      <c r="UCZ95" s="662"/>
      <c r="UDA95" s="662"/>
      <c r="UDB95" s="662"/>
      <c r="UDC95" s="662"/>
      <c r="UDD95" s="662"/>
      <c r="UDE95" s="662"/>
      <c r="UDF95" s="662"/>
      <c r="UDG95" s="662"/>
      <c r="UDH95" s="662"/>
      <c r="UDI95" s="662"/>
      <c r="UDJ95" s="662"/>
      <c r="UDK95" s="662"/>
      <c r="UDL95" s="662"/>
      <c r="UDM95" s="662"/>
      <c r="UDN95" s="662"/>
      <c r="UDO95" s="662"/>
      <c r="UDP95" s="662"/>
      <c r="UDQ95" s="662"/>
      <c r="UDR95" s="662"/>
      <c r="UDS95" s="662"/>
      <c r="UDT95" s="662"/>
      <c r="UDU95" s="662"/>
      <c r="UDV95" s="662"/>
      <c r="UDW95" s="662"/>
      <c r="UDX95" s="662"/>
      <c r="UDY95" s="662"/>
      <c r="UDZ95" s="662"/>
      <c r="UEA95" s="662"/>
      <c r="UEB95" s="662"/>
      <c r="UEC95" s="662"/>
      <c r="UED95" s="662"/>
      <c r="UEE95" s="662"/>
      <c r="UEF95" s="662"/>
      <c r="UEG95" s="662"/>
      <c r="UEH95" s="662"/>
      <c r="UEI95" s="662"/>
      <c r="UEJ95" s="662"/>
      <c r="UEK95" s="662"/>
      <c r="UEL95" s="662"/>
      <c r="UEM95" s="662"/>
      <c r="UEN95" s="662"/>
      <c r="UEO95" s="662"/>
      <c r="UEP95" s="662"/>
      <c r="UEQ95" s="662"/>
      <c r="UER95" s="662"/>
      <c r="UES95" s="662"/>
      <c r="UET95" s="662"/>
      <c r="UEU95" s="662"/>
      <c r="UEV95" s="662"/>
      <c r="UEW95" s="662"/>
      <c r="UEX95" s="662"/>
      <c r="UEY95" s="662"/>
      <c r="UEZ95" s="662"/>
      <c r="UFA95" s="662"/>
      <c r="UFB95" s="662"/>
      <c r="UFC95" s="662"/>
      <c r="UFD95" s="662"/>
      <c r="UFE95" s="662"/>
      <c r="UFF95" s="662"/>
      <c r="UFG95" s="662"/>
      <c r="UFH95" s="662"/>
      <c r="UFI95" s="662"/>
      <c r="UFJ95" s="662"/>
      <c r="UFK95" s="662"/>
      <c r="UFL95" s="662"/>
      <c r="UFM95" s="662"/>
      <c r="UFN95" s="662"/>
      <c r="UFO95" s="662"/>
      <c r="UFP95" s="662"/>
      <c r="UFQ95" s="662"/>
      <c r="UFR95" s="662"/>
      <c r="UFS95" s="662"/>
      <c r="UFT95" s="662"/>
      <c r="UFU95" s="662"/>
      <c r="UFV95" s="662"/>
      <c r="UFW95" s="662"/>
      <c r="UFX95" s="662"/>
      <c r="UFY95" s="662"/>
      <c r="UFZ95" s="662"/>
      <c r="UGA95" s="662"/>
      <c r="UGB95" s="662"/>
      <c r="UGC95" s="662"/>
      <c r="UGD95" s="662"/>
      <c r="UGE95" s="662"/>
      <c r="UGF95" s="662"/>
      <c r="UGG95" s="662"/>
      <c r="UGH95" s="662"/>
      <c r="UGI95" s="662"/>
      <c r="UGJ95" s="662"/>
      <c r="UGK95" s="662"/>
      <c r="UGL95" s="662"/>
      <c r="UGM95" s="662"/>
      <c r="UGN95" s="662"/>
      <c r="UGO95" s="662"/>
      <c r="UGP95" s="662"/>
      <c r="UGQ95" s="662"/>
      <c r="UGR95" s="662"/>
      <c r="UGS95" s="662"/>
      <c r="UGT95" s="662"/>
      <c r="UGU95" s="662"/>
      <c r="UGV95" s="662"/>
      <c r="UGW95" s="662"/>
      <c r="UGX95" s="662"/>
      <c r="UGY95" s="662"/>
      <c r="UGZ95" s="662"/>
      <c r="UHA95" s="662"/>
      <c r="UHB95" s="662"/>
      <c r="UHC95" s="662"/>
      <c r="UHD95" s="662"/>
      <c r="UHE95" s="662"/>
      <c r="UHF95" s="662"/>
      <c r="UHG95" s="662"/>
      <c r="UHH95" s="662"/>
      <c r="UHI95" s="662"/>
      <c r="UHJ95" s="662"/>
      <c r="UHK95" s="662"/>
      <c r="UHL95" s="662"/>
      <c r="UHM95" s="662"/>
      <c r="UHN95" s="662"/>
      <c r="UHO95" s="662"/>
      <c r="UHP95" s="662"/>
      <c r="UHQ95" s="662"/>
      <c r="UHR95" s="662"/>
      <c r="UHS95" s="662"/>
      <c r="UHT95" s="662"/>
      <c r="UHU95" s="662"/>
      <c r="UHV95" s="662"/>
      <c r="UHW95" s="662"/>
      <c r="UHX95" s="662"/>
      <c r="UHY95" s="662"/>
      <c r="UHZ95" s="662"/>
      <c r="UIA95" s="662"/>
      <c r="UIB95" s="662"/>
      <c r="UIC95" s="662"/>
      <c r="UID95" s="662"/>
      <c r="UIE95" s="662"/>
      <c r="UIF95" s="662"/>
      <c r="UIG95" s="662"/>
      <c r="UIH95" s="662"/>
      <c r="UII95" s="662"/>
      <c r="UIJ95" s="662"/>
      <c r="UIK95" s="662"/>
      <c r="UIL95" s="662"/>
      <c r="UIM95" s="662"/>
      <c r="UIN95" s="662"/>
      <c r="UIO95" s="662"/>
      <c r="UIP95" s="662"/>
      <c r="UIQ95" s="662"/>
      <c r="UIR95" s="662"/>
      <c r="UIS95" s="662"/>
      <c r="UIT95" s="662"/>
      <c r="UIU95" s="662"/>
      <c r="UIV95" s="662"/>
      <c r="UIW95" s="662"/>
      <c r="UIX95" s="662"/>
      <c r="UIY95" s="662"/>
      <c r="UIZ95" s="662"/>
      <c r="UJA95" s="662"/>
      <c r="UJB95" s="662"/>
      <c r="UJC95" s="662"/>
      <c r="UJD95" s="662"/>
      <c r="UJE95" s="662"/>
      <c r="UJF95" s="662"/>
      <c r="UJG95" s="662"/>
      <c r="UJH95" s="662"/>
      <c r="UJI95" s="662"/>
      <c r="UJJ95" s="662"/>
      <c r="UJK95" s="662"/>
      <c r="UJL95" s="662"/>
      <c r="UJM95" s="662"/>
      <c r="UJN95" s="662"/>
      <c r="UJO95" s="662"/>
      <c r="UJP95" s="662"/>
      <c r="UJQ95" s="662"/>
      <c r="UJR95" s="662"/>
      <c r="UJS95" s="662"/>
      <c r="UJT95" s="662"/>
      <c r="UJU95" s="662"/>
      <c r="UJV95" s="662"/>
      <c r="UJW95" s="662"/>
      <c r="UJX95" s="662"/>
      <c r="UJY95" s="662"/>
      <c r="UJZ95" s="662"/>
      <c r="UKA95" s="662"/>
      <c r="UKB95" s="662"/>
      <c r="UKC95" s="662"/>
      <c r="UKD95" s="662"/>
      <c r="UKE95" s="662"/>
      <c r="UKF95" s="662"/>
      <c r="UKG95" s="662"/>
      <c r="UKH95" s="662"/>
      <c r="UKI95" s="662"/>
      <c r="UKJ95" s="662"/>
      <c r="UKK95" s="662"/>
      <c r="UKL95" s="662"/>
      <c r="UKM95" s="662"/>
      <c r="UKN95" s="662"/>
      <c r="UKO95" s="662"/>
      <c r="UKP95" s="662"/>
      <c r="UKQ95" s="662"/>
      <c r="UKR95" s="662"/>
      <c r="UKS95" s="662"/>
      <c r="UKT95" s="662"/>
      <c r="UKU95" s="662"/>
      <c r="UKV95" s="662"/>
      <c r="UKW95" s="662"/>
      <c r="UKX95" s="662"/>
      <c r="UKY95" s="662"/>
      <c r="UKZ95" s="662"/>
      <c r="ULA95" s="662"/>
      <c r="ULB95" s="662"/>
      <c r="ULC95" s="662"/>
      <c r="ULD95" s="662"/>
      <c r="ULE95" s="662"/>
      <c r="ULF95" s="662"/>
      <c r="ULG95" s="662"/>
      <c r="ULH95" s="662"/>
      <c r="ULI95" s="662"/>
      <c r="ULJ95" s="662"/>
      <c r="ULK95" s="662"/>
      <c r="ULL95" s="662"/>
      <c r="ULM95" s="662"/>
      <c r="ULN95" s="662"/>
      <c r="ULO95" s="662"/>
      <c r="ULP95" s="662"/>
      <c r="ULQ95" s="662"/>
      <c r="ULR95" s="662"/>
      <c r="ULS95" s="662"/>
      <c r="ULT95" s="662"/>
      <c r="ULU95" s="662"/>
      <c r="ULV95" s="662"/>
      <c r="ULW95" s="662"/>
      <c r="ULX95" s="662"/>
      <c r="ULY95" s="662"/>
      <c r="ULZ95" s="662"/>
      <c r="UMA95" s="662"/>
      <c r="UMB95" s="662"/>
      <c r="UMC95" s="662"/>
      <c r="UMD95" s="662"/>
      <c r="UME95" s="662"/>
      <c r="UMF95" s="662"/>
      <c r="UMG95" s="662"/>
      <c r="UMH95" s="662"/>
      <c r="UMI95" s="662"/>
      <c r="UMJ95" s="662"/>
      <c r="UMK95" s="662"/>
      <c r="UML95" s="662"/>
      <c r="UMM95" s="662"/>
      <c r="UMN95" s="662"/>
      <c r="UMO95" s="662"/>
      <c r="UMP95" s="662"/>
      <c r="UMQ95" s="662"/>
      <c r="UMR95" s="662"/>
      <c r="UMS95" s="662"/>
      <c r="UMT95" s="662"/>
      <c r="UMU95" s="662"/>
      <c r="UMV95" s="662"/>
      <c r="UMW95" s="662"/>
      <c r="UMX95" s="662"/>
      <c r="UMY95" s="662"/>
      <c r="UMZ95" s="662"/>
      <c r="UNA95" s="662"/>
      <c r="UNB95" s="662"/>
      <c r="UNC95" s="662"/>
      <c r="UND95" s="662"/>
      <c r="UNE95" s="662"/>
      <c r="UNF95" s="662"/>
      <c r="UNG95" s="662"/>
      <c r="UNH95" s="662"/>
      <c r="UNI95" s="662"/>
      <c r="UNJ95" s="662"/>
      <c r="UNK95" s="662"/>
      <c r="UNL95" s="662"/>
      <c r="UNM95" s="662"/>
      <c r="UNN95" s="662"/>
      <c r="UNO95" s="662"/>
      <c r="UNP95" s="662"/>
      <c r="UNQ95" s="662"/>
      <c r="UNR95" s="662"/>
      <c r="UNS95" s="662"/>
      <c r="UNT95" s="662"/>
      <c r="UNU95" s="662"/>
      <c r="UNV95" s="662"/>
      <c r="UNW95" s="662"/>
      <c r="UNX95" s="662"/>
      <c r="UNY95" s="662"/>
      <c r="UNZ95" s="662"/>
      <c r="UOA95" s="662"/>
      <c r="UOB95" s="662"/>
      <c r="UOC95" s="662"/>
      <c r="UOD95" s="662"/>
      <c r="UOE95" s="662"/>
      <c r="UOF95" s="662"/>
      <c r="UOG95" s="662"/>
      <c r="UOH95" s="662"/>
      <c r="UOI95" s="662"/>
      <c r="UOJ95" s="662"/>
      <c r="UOK95" s="662"/>
      <c r="UOL95" s="662"/>
      <c r="UOM95" s="662"/>
      <c r="UON95" s="662"/>
      <c r="UOO95" s="662"/>
      <c r="UOP95" s="662"/>
      <c r="UOQ95" s="662"/>
      <c r="UOR95" s="662"/>
      <c r="UOS95" s="662"/>
      <c r="UOT95" s="662"/>
      <c r="UOU95" s="662"/>
      <c r="UOV95" s="662"/>
      <c r="UOW95" s="662"/>
      <c r="UOX95" s="662"/>
      <c r="UOY95" s="662"/>
      <c r="UOZ95" s="662"/>
      <c r="UPA95" s="662"/>
      <c r="UPB95" s="662"/>
      <c r="UPC95" s="662"/>
      <c r="UPD95" s="662"/>
      <c r="UPE95" s="662"/>
      <c r="UPF95" s="662"/>
      <c r="UPG95" s="662"/>
      <c r="UPH95" s="662"/>
      <c r="UPI95" s="662"/>
      <c r="UPJ95" s="662"/>
      <c r="UPK95" s="662"/>
      <c r="UPL95" s="662"/>
      <c r="UPM95" s="662"/>
      <c r="UPN95" s="662"/>
      <c r="UPO95" s="662"/>
      <c r="UPP95" s="662"/>
      <c r="UPQ95" s="662"/>
      <c r="UPR95" s="662"/>
      <c r="UPS95" s="662"/>
      <c r="UPT95" s="662"/>
      <c r="UPU95" s="662"/>
      <c r="UPV95" s="662"/>
      <c r="UPW95" s="662"/>
      <c r="UPX95" s="662"/>
      <c r="UPY95" s="662"/>
      <c r="UPZ95" s="662"/>
      <c r="UQA95" s="662"/>
      <c r="UQB95" s="662"/>
      <c r="UQC95" s="662"/>
      <c r="UQD95" s="662"/>
      <c r="UQE95" s="662"/>
      <c r="UQF95" s="662"/>
      <c r="UQG95" s="662"/>
      <c r="UQH95" s="662"/>
      <c r="UQI95" s="662"/>
      <c r="UQJ95" s="662"/>
      <c r="UQK95" s="662"/>
      <c r="UQL95" s="662"/>
      <c r="UQM95" s="662"/>
      <c r="UQN95" s="662"/>
      <c r="UQO95" s="662"/>
      <c r="UQP95" s="662"/>
      <c r="UQQ95" s="662"/>
      <c r="UQR95" s="662"/>
      <c r="UQS95" s="662"/>
      <c r="UQT95" s="662"/>
      <c r="UQU95" s="662"/>
      <c r="UQV95" s="662"/>
      <c r="UQW95" s="662"/>
      <c r="UQX95" s="662"/>
      <c r="UQY95" s="662"/>
      <c r="UQZ95" s="662"/>
      <c r="URA95" s="662"/>
      <c r="URB95" s="662"/>
      <c r="URC95" s="662"/>
      <c r="URD95" s="662"/>
      <c r="URE95" s="662"/>
      <c r="URF95" s="662"/>
      <c r="URG95" s="662"/>
      <c r="URH95" s="662"/>
      <c r="URI95" s="662"/>
      <c r="URJ95" s="662"/>
      <c r="URK95" s="662"/>
      <c r="URL95" s="662"/>
      <c r="URM95" s="662"/>
      <c r="URN95" s="662"/>
      <c r="URO95" s="662"/>
      <c r="URP95" s="662"/>
      <c r="URQ95" s="662"/>
      <c r="URR95" s="662"/>
      <c r="URS95" s="662"/>
      <c r="URT95" s="662"/>
      <c r="URU95" s="662"/>
      <c r="URV95" s="662"/>
      <c r="URW95" s="662"/>
      <c r="URX95" s="662"/>
      <c r="URY95" s="662"/>
      <c r="URZ95" s="662"/>
      <c r="USA95" s="662"/>
      <c r="USB95" s="662"/>
      <c r="USC95" s="662"/>
      <c r="USD95" s="662"/>
      <c r="USE95" s="662"/>
      <c r="USF95" s="662"/>
      <c r="USG95" s="662"/>
      <c r="USH95" s="662"/>
      <c r="USI95" s="662"/>
      <c r="USJ95" s="662"/>
      <c r="USK95" s="662"/>
      <c r="USL95" s="662"/>
      <c r="USM95" s="662"/>
      <c r="USN95" s="662"/>
      <c r="USO95" s="662"/>
      <c r="USP95" s="662"/>
      <c r="USQ95" s="662"/>
      <c r="USR95" s="662"/>
      <c r="USS95" s="662"/>
      <c r="UST95" s="662"/>
      <c r="USU95" s="662"/>
      <c r="USV95" s="662"/>
      <c r="USW95" s="662"/>
      <c r="USX95" s="662"/>
      <c r="USY95" s="662"/>
      <c r="USZ95" s="662"/>
      <c r="UTA95" s="662"/>
      <c r="UTB95" s="662"/>
      <c r="UTC95" s="662"/>
      <c r="UTD95" s="662"/>
      <c r="UTE95" s="662"/>
      <c r="UTF95" s="662"/>
      <c r="UTG95" s="662"/>
      <c r="UTH95" s="662"/>
      <c r="UTI95" s="662"/>
      <c r="UTJ95" s="662"/>
      <c r="UTK95" s="662"/>
      <c r="UTL95" s="662"/>
      <c r="UTM95" s="662"/>
      <c r="UTN95" s="662"/>
      <c r="UTO95" s="662"/>
      <c r="UTP95" s="662"/>
      <c r="UTQ95" s="662"/>
      <c r="UTR95" s="662"/>
      <c r="UTS95" s="662"/>
      <c r="UTT95" s="662"/>
      <c r="UTU95" s="662"/>
      <c r="UTV95" s="662"/>
      <c r="UTW95" s="662"/>
      <c r="UTX95" s="662"/>
      <c r="UTY95" s="662"/>
      <c r="UTZ95" s="662"/>
      <c r="UUA95" s="662"/>
      <c r="UUB95" s="662"/>
      <c r="UUC95" s="662"/>
      <c r="UUD95" s="662"/>
      <c r="UUE95" s="662"/>
      <c r="UUF95" s="662"/>
      <c r="UUG95" s="662"/>
      <c r="UUH95" s="662"/>
      <c r="UUI95" s="662"/>
      <c r="UUJ95" s="662"/>
      <c r="UUK95" s="662"/>
      <c r="UUL95" s="662"/>
      <c r="UUM95" s="662"/>
      <c r="UUN95" s="662"/>
      <c r="UUO95" s="662"/>
      <c r="UUP95" s="662"/>
      <c r="UUQ95" s="662"/>
      <c r="UUR95" s="662"/>
      <c r="UUS95" s="662"/>
      <c r="UUT95" s="662"/>
      <c r="UUU95" s="662"/>
      <c r="UUV95" s="662"/>
      <c r="UUW95" s="662"/>
      <c r="UUX95" s="662"/>
      <c r="UUY95" s="662"/>
      <c r="UUZ95" s="662"/>
      <c r="UVA95" s="662"/>
      <c r="UVB95" s="662"/>
      <c r="UVC95" s="662"/>
      <c r="UVD95" s="662"/>
      <c r="UVE95" s="662"/>
      <c r="UVF95" s="662"/>
      <c r="UVG95" s="662"/>
      <c r="UVH95" s="662"/>
      <c r="UVI95" s="662"/>
      <c r="UVJ95" s="662"/>
      <c r="UVK95" s="662"/>
      <c r="UVL95" s="662"/>
      <c r="UVM95" s="662"/>
      <c r="UVN95" s="662"/>
      <c r="UVO95" s="662"/>
      <c r="UVP95" s="662"/>
      <c r="UVQ95" s="662"/>
      <c r="UVR95" s="662"/>
      <c r="UVS95" s="662"/>
      <c r="UVT95" s="662"/>
      <c r="UVU95" s="662"/>
      <c r="UVV95" s="662"/>
      <c r="UVW95" s="662"/>
      <c r="UVX95" s="662"/>
      <c r="UVY95" s="662"/>
      <c r="UVZ95" s="662"/>
      <c r="UWA95" s="662"/>
      <c r="UWB95" s="662"/>
      <c r="UWC95" s="662"/>
      <c r="UWD95" s="662"/>
      <c r="UWE95" s="662"/>
      <c r="UWF95" s="662"/>
      <c r="UWG95" s="662"/>
      <c r="UWH95" s="662"/>
      <c r="UWI95" s="662"/>
      <c r="UWJ95" s="662"/>
      <c r="UWK95" s="662"/>
      <c r="UWL95" s="662"/>
      <c r="UWM95" s="662"/>
      <c r="UWN95" s="662"/>
      <c r="UWO95" s="662"/>
      <c r="UWP95" s="662"/>
      <c r="UWQ95" s="662"/>
      <c r="UWR95" s="662"/>
      <c r="UWS95" s="662"/>
      <c r="UWT95" s="662"/>
      <c r="UWU95" s="662"/>
      <c r="UWV95" s="662"/>
      <c r="UWW95" s="662"/>
      <c r="UWX95" s="662"/>
      <c r="UWY95" s="662"/>
      <c r="UWZ95" s="662"/>
      <c r="UXA95" s="662"/>
      <c r="UXB95" s="662"/>
      <c r="UXC95" s="662"/>
      <c r="UXD95" s="662"/>
      <c r="UXE95" s="662"/>
      <c r="UXF95" s="662"/>
      <c r="UXG95" s="662"/>
      <c r="UXH95" s="662"/>
      <c r="UXI95" s="662"/>
      <c r="UXJ95" s="662"/>
      <c r="UXK95" s="662"/>
      <c r="UXL95" s="662"/>
      <c r="UXM95" s="662"/>
      <c r="UXN95" s="662"/>
      <c r="UXO95" s="662"/>
      <c r="UXP95" s="662"/>
      <c r="UXQ95" s="662"/>
      <c r="UXR95" s="662"/>
      <c r="UXS95" s="662"/>
      <c r="UXT95" s="662"/>
      <c r="UXU95" s="662"/>
      <c r="UXV95" s="662"/>
      <c r="UXW95" s="662"/>
      <c r="UXX95" s="662"/>
      <c r="UXY95" s="662"/>
      <c r="UXZ95" s="662"/>
      <c r="UYA95" s="662"/>
      <c r="UYB95" s="662"/>
      <c r="UYC95" s="662"/>
      <c r="UYD95" s="662"/>
      <c r="UYE95" s="662"/>
      <c r="UYF95" s="662"/>
      <c r="UYG95" s="662"/>
      <c r="UYH95" s="662"/>
      <c r="UYI95" s="662"/>
      <c r="UYJ95" s="662"/>
      <c r="UYK95" s="662"/>
      <c r="UYL95" s="662"/>
      <c r="UYM95" s="662"/>
      <c r="UYN95" s="662"/>
      <c r="UYO95" s="662"/>
      <c r="UYP95" s="662"/>
      <c r="UYQ95" s="662"/>
      <c r="UYR95" s="662"/>
      <c r="UYS95" s="662"/>
      <c r="UYT95" s="662"/>
      <c r="UYU95" s="662"/>
      <c r="UYV95" s="662"/>
      <c r="UYW95" s="662"/>
      <c r="UYX95" s="662"/>
      <c r="UYY95" s="662"/>
      <c r="UYZ95" s="662"/>
      <c r="UZA95" s="662"/>
      <c r="UZB95" s="662"/>
      <c r="UZC95" s="662"/>
      <c r="UZD95" s="662"/>
      <c r="UZE95" s="662"/>
      <c r="UZF95" s="662"/>
      <c r="UZG95" s="662"/>
      <c r="UZH95" s="662"/>
      <c r="UZI95" s="662"/>
      <c r="UZJ95" s="662"/>
      <c r="UZK95" s="662"/>
      <c r="UZL95" s="662"/>
      <c r="UZM95" s="662"/>
      <c r="UZN95" s="662"/>
      <c r="UZO95" s="662"/>
      <c r="UZP95" s="662"/>
      <c r="UZQ95" s="662"/>
      <c r="UZR95" s="662"/>
      <c r="UZS95" s="662"/>
      <c r="UZT95" s="662"/>
      <c r="UZU95" s="662"/>
      <c r="UZV95" s="662"/>
      <c r="UZW95" s="662"/>
      <c r="UZX95" s="662"/>
      <c r="UZY95" s="662"/>
      <c r="UZZ95" s="662"/>
      <c r="VAA95" s="662"/>
      <c r="VAB95" s="662"/>
      <c r="VAC95" s="662"/>
      <c r="VAD95" s="662"/>
      <c r="VAE95" s="662"/>
      <c r="VAF95" s="662"/>
      <c r="VAG95" s="662"/>
      <c r="VAH95" s="662"/>
      <c r="VAI95" s="662"/>
      <c r="VAJ95" s="662"/>
      <c r="VAK95" s="662"/>
      <c r="VAL95" s="662"/>
      <c r="VAM95" s="662"/>
      <c r="VAN95" s="662"/>
      <c r="VAO95" s="662"/>
      <c r="VAP95" s="662"/>
      <c r="VAQ95" s="662"/>
      <c r="VAR95" s="662"/>
      <c r="VAS95" s="662"/>
      <c r="VAT95" s="662"/>
      <c r="VAU95" s="662"/>
      <c r="VAV95" s="662"/>
      <c r="VAW95" s="662"/>
      <c r="VAX95" s="662"/>
      <c r="VAY95" s="662"/>
      <c r="VAZ95" s="662"/>
      <c r="VBA95" s="662"/>
      <c r="VBB95" s="662"/>
      <c r="VBC95" s="662"/>
      <c r="VBD95" s="662"/>
      <c r="VBE95" s="662"/>
      <c r="VBF95" s="662"/>
      <c r="VBG95" s="662"/>
      <c r="VBH95" s="662"/>
      <c r="VBI95" s="662"/>
      <c r="VBJ95" s="662"/>
      <c r="VBK95" s="662"/>
      <c r="VBL95" s="662"/>
      <c r="VBM95" s="662"/>
      <c r="VBN95" s="662"/>
      <c r="VBO95" s="662"/>
      <c r="VBP95" s="662"/>
      <c r="VBQ95" s="662"/>
      <c r="VBR95" s="662"/>
      <c r="VBS95" s="662"/>
      <c r="VBT95" s="662"/>
      <c r="VBU95" s="662"/>
      <c r="VBV95" s="662"/>
      <c r="VBW95" s="662"/>
      <c r="VBX95" s="662"/>
      <c r="VBY95" s="662"/>
      <c r="VBZ95" s="662"/>
      <c r="VCA95" s="662"/>
      <c r="VCB95" s="662"/>
      <c r="VCC95" s="662"/>
      <c r="VCD95" s="662"/>
      <c r="VCE95" s="662"/>
      <c r="VCF95" s="662"/>
      <c r="VCG95" s="662"/>
      <c r="VCH95" s="662"/>
      <c r="VCI95" s="662"/>
      <c r="VCJ95" s="662"/>
      <c r="VCK95" s="662"/>
      <c r="VCL95" s="662"/>
      <c r="VCM95" s="662"/>
      <c r="VCN95" s="662"/>
      <c r="VCO95" s="662"/>
      <c r="VCP95" s="662"/>
      <c r="VCQ95" s="662"/>
      <c r="VCR95" s="662"/>
      <c r="VCS95" s="662"/>
      <c r="VCT95" s="662"/>
      <c r="VCU95" s="662"/>
      <c r="VCV95" s="662"/>
      <c r="VCW95" s="662"/>
      <c r="VCX95" s="662"/>
      <c r="VCY95" s="662"/>
      <c r="VCZ95" s="662"/>
      <c r="VDA95" s="662"/>
      <c r="VDB95" s="662"/>
      <c r="VDC95" s="662"/>
      <c r="VDD95" s="662"/>
      <c r="VDE95" s="662"/>
      <c r="VDF95" s="662"/>
      <c r="VDG95" s="662"/>
      <c r="VDH95" s="662"/>
      <c r="VDI95" s="662"/>
      <c r="VDJ95" s="662"/>
      <c r="VDK95" s="662"/>
      <c r="VDL95" s="662"/>
      <c r="VDM95" s="662"/>
      <c r="VDN95" s="662"/>
      <c r="VDO95" s="662"/>
      <c r="VDP95" s="662"/>
      <c r="VDQ95" s="662"/>
      <c r="VDR95" s="662"/>
      <c r="VDS95" s="662"/>
      <c r="VDT95" s="662"/>
      <c r="VDU95" s="662"/>
      <c r="VDV95" s="662"/>
      <c r="VDW95" s="662"/>
      <c r="VDX95" s="662"/>
      <c r="VDY95" s="662"/>
      <c r="VDZ95" s="662"/>
      <c r="VEA95" s="662"/>
      <c r="VEB95" s="662"/>
      <c r="VEC95" s="662"/>
      <c r="VED95" s="662"/>
      <c r="VEE95" s="662"/>
      <c r="VEF95" s="662"/>
      <c r="VEG95" s="662"/>
      <c r="VEH95" s="662"/>
      <c r="VEI95" s="662"/>
      <c r="VEJ95" s="662"/>
      <c r="VEK95" s="662"/>
      <c r="VEL95" s="662"/>
      <c r="VEM95" s="662"/>
      <c r="VEN95" s="662"/>
      <c r="VEO95" s="662"/>
      <c r="VEP95" s="662"/>
      <c r="VEQ95" s="662"/>
      <c r="VER95" s="662"/>
      <c r="VES95" s="662"/>
      <c r="VET95" s="662"/>
      <c r="VEU95" s="662"/>
      <c r="VEV95" s="662"/>
      <c r="VEW95" s="662"/>
      <c r="VEX95" s="662"/>
      <c r="VEY95" s="662"/>
      <c r="VEZ95" s="662"/>
      <c r="VFA95" s="662"/>
      <c r="VFB95" s="662"/>
      <c r="VFC95" s="662"/>
      <c r="VFD95" s="662"/>
      <c r="VFE95" s="662"/>
      <c r="VFF95" s="662"/>
      <c r="VFG95" s="662"/>
      <c r="VFH95" s="662"/>
      <c r="VFI95" s="662"/>
      <c r="VFJ95" s="662"/>
      <c r="VFK95" s="662"/>
      <c r="VFL95" s="662"/>
      <c r="VFM95" s="662"/>
      <c r="VFN95" s="662"/>
      <c r="VFO95" s="662"/>
      <c r="VFP95" s="662"/>
      <c r="VFQ95" s="662"/>
      <c r="VFR95" s="662"/>
      <c r="VFS95" s="662"/>
      <c r="VFT95" s="662"/>
      <c r="VFU95" s="662"/>
      <c r="VFV95" s="662"/>
      <c r="VFW95" s="662"/>
      <c r="VFX95" s="662"/>
      <c r="VFY95" s="662"/>
      <c r="VFZ95" s="662"/>
      <c r="VGA95" s="662"/>
      <c r="VGB95" s="662"/>
      <c r="VGC95" s="662"/>
      <c r="VGD95" s="662"/>
      <c r="VGE95" s="662"/>
      <c r="VGF95" s="662"/>
      <c r="VGG95" s="662"/>
      <c r="VGH95" s="662"/>
      <c r="VGI95" s="662"/>
      <c r="VGJ95" s="662"/>
      <c r="VGK95" s="662"/>
      <c r="VGL95" s="662"/>
      <c r="VGM95" s="662"/>
      <c r="VGN95" s="662"/>
      <c r="VGO95" s="662"/>
      <c r="VGP95" s="662"/>
      <c r="VGQ95" s="662"/>
      <c r="VGR95" s="662"/>
      <c r="VGS95" s="662"/>
      <c r="VGT95" s="662"/>
      <c r="VGU95" s="662"/>
      <c r="VGV95" s="662"/>
      <c r="VGW95" s="662"/>
      <c r="VGX95" s="662"/>
      <c r="VGY95" s="662"/>
      <c r="VGZ95" s="662"/>
      <c r="VHA95" s="662"/>
      <c r="VHB95" s="662"/>
      <c r="VHC95" s="662"/>
      <c r="VHD95" s="662"/>
      <c r="VHE95" s="662"/>
      <c r="VHF95" s="662"/>
      <c r="VHG95" s="662"/>
      <c r="VHH95" s="662"/>
      <c r="VHI95" s="662"/>
      <c r="VHJ95" s="662"/>
      <c r="VHK95" s="662"/>
      <c r="VHL95" s="662"/>
      <c r="VHM95" s="662"/>
      <c r="VHN95" s="662"/>
      <c r="VHO95" s="662"/>
      <c r="VHP95" s="662"/>
      <c r="VHQ95" s="662"/>
      <c r="VHR95" s="662"/>
      <c r="VHS95" s="662"/>
      <c r="VHT95" s="662"/>
      <c r="VHU95" s="662"/>
      <c r="VHV95" s="662"/>
      <c r="VHW95" s="662"/>
      <c r="VHX95" s="662"/>
      <c r="VHY95" s="662"/>
      <c r="VHZ95" s="662"/>
      <c r="VIA95" s="662"/>
      <c r="VIB95" s="662"/>
      <c r="VIC95" s="662"/>
      <c r="VID95" s="662"/>
      <c r="VIE95" s="662"/>
      <c r="VIF95" s="662"/>
      <c r="VIG95" s="662"/>
      <c r="VIH95" s="662"/>
      <c r="VII95" s="662"/>
      <c r="VIJ95" s="662"/>
      <c r="VIK95" s="662"/>
      <c r="VIL95" s="662"/>
      <c r="VIM95" s="662"/>
      <c r="VIN95" s="662"/>
      <c r="VIO95" s="662"/>
      <c r="VIP95" s="662"/>
      <c r="VIQ95" s="662"/>
      <c r="VIR95" s="662"/>
      <c r="VIS95" s="662"/>
      <c r="VIT95" s="662"/>
      <c r="VIU95" s="662"/>
      <c r="VIV95" s="662"/>
      <c r="VIW95" s="662"/>
      <c r="VIX95" s="662"/>
      <c r="VIY95" s="662"/>
      <c r="VIZ95" s="662"/>
      <c r="VJA95" s="662"/>
      <c r="VJB95" s="662"/>
      <c r="VJC95" s="662"/>
      <c r="VJD95" s="662"/>
      <c r="VJE95" s="662"/>
      <c r="VJF95" s="662"/>
      <c r="VJG95" s="662"/>
      <c r="VJH95" s="662"/>
      <c r="VJI95" s="662"/>
      <c r="VJJ95" s="662"/>
      <c r="VJK95" s="662"/>
      <c r="VJL95" s="662"/>
      <c r="VJM95" s="662"/>
      <c r="VJN95" s="662"/>
      <c r="VJO95" s="662"/>
      <c r="VJP95" s="662"/>
      <c r="VJQ95" s="662"/>
      <c r="VJR95" s="662"/>
      <c r="VJS95" s="662"/>
      <c r="VJT95" s="662"/>
      <c r="VJU95" s="662"/>
      <c r="VJV95" s="662"/>
      <c r="VJW95" s="662"/>
      <c r="VJX95" s="662"/>
      <c r="VJY95" s="662"/>
      <c r="VJZ95" s="662"/>
      <c r="VKA95" s="662"/>
      <c r="VKB95" s="662"/>
      <c r="VKC95" s="662"/>
      <c r="VKD95" s="662"/>
      <c r="VKE95" s="662"/>
      <c r="VKF95" s="662"/>
      <c r="VKG95" s="662"/>
      <c r="VKH95" s="662"/>
      <c r="VKI95" s="662"/>
      <c r="VKJ95" s="662"/>
      <c r="VKK95" s="662"/>
      <c r="VKL95" s="662"/>
      <c r="VKM95" s="662"/>
      <c r="VKN95" s="662"/>
      <c r="VKO95" s="662"/>
      <c r="VKP95" s="662"/>
      <c r="VKQ95" s="662"/>
      <c r="VKR95" s="662"/>
      <c r="VKS95" s="662"/>
      <c r="VKT95" s="662"/>
      <c r="VKU95" s="662"/>
      <c r="VKV95" s="662"/>
      <c r="VKW95" s="662"/>
      <c r="VKX95" s="662"/>
      <c r="VKY95" s="662"/>
      <c r="VKZ95" s="662"/>
      <c r="VLA95" s="662"/>
      <c r="VLB95" s="662"/>
      <c r="VLC95" s="662"/>
      <c r="VLD95" s="662"/>
      <c r="VLE95" s="662"/>
      <c r="VLF95" s="662"/>
      <c r="VLG95" s="662"/>
      <c r="VLH95" s="662"/>
      <c r="VLI95" s="662"/>
      <c r="VLJ95" s="662"/>
      <c r="VLK95" s="662"/>
      <c r="VLL95" s="662"/>
      <c r="VLM95" s="662"/>
      <c r="VLN95" s="662"/>
      <c r="VLO95" s="662"/>
      <c r="VLP95" s="662"/>
      <c r="VLQ95" s="662"/>
      <c r="VLR95" s="662"/>
      <c r="VLS95" s="662"/>
      <c r="VLT95" s="662"/>
      <c r="VLU95" s="662"/>
      <c r="VLV95" s="662"/>
      <c r="VLW95" s="662"/>
      <c r="VLX95" s="662"/>
      <c r="VLY95" s="662"/>
      <c r="VLZ95" s="662"/>
      <c r="VMA95" s="662"/>
      <c r="VMB95" s="662"/>
      <c r="VMC95" s="662"/>
      <c r="VMD95" s="662"/>
      <c r="VME95" s="662"/>
      <c r="VMF95" s="662"/>
      <c r="VMG95" s="662"/>
      <c r="VMH95" s="662"/>
      <c r="VMI95" s="662"/>
      <c r="VMJ95" s="662"/>
      <c r="VMK95" s="662"/>
      <c r="VML95" s="662"/>
      <c r="VMM95" s="662"/>
      <c r="VMN95" s="662"/>
      <c r="VMO95" s="662"/>
      <c r="VMP95" s="662"/>
      <c r="VMQ95" s="662"/>
      <c r="VMR95" s="662"/>
      <c r="VMS95" s="662"/>
      <c r="VMT95" s="662"/>
      <c r="VMU95" s="662"/>
      <c r="VMV95" s="662"/>
      <c r="VMW95" s="662"/>
      <c r="VMX95" s="662"/>
      <c r="VMY95" s="662"/>
      <c r="VMZ95" s="662"/>
      <c r="VNA95" s="662"/>
      <c r="VNB95" s="662"/>
      <c r="VNC95" s="662"/>
      <c r="VND95" s="662"/>
      <c r="VNE95" s="662"/>
      <c r="VNF95" s="662"/>
      <c r="VNG95" s="662"/>
      <c r="VNH95" s="662"/>
      <c r="VNI95" s="662"/>
      <c r="VNJ95" s="662"/>
      <c r="VNK95" s="662"/>
      <c r="VNL95" s="662"/>
      <c r="VNM95" s="662"/>
      <c r="VNN95" s="662"/>
      <c r="VNO95" s="662"/>
      <c r="VNP95" s="662"/>
      <c r="VNQ95" s="662"/>
      <c r="VNR95" s="662"/>
      <c r="VNS95" s="662"/>
      <c r="VNT95" s="662"/>
      <c r="VNU95" s="662"/>
      <c r="VNV95" s="662"/>
      <c r="VNW95" s="662"/>
      <c r="VNX95" s="662"/>
      <c r="VNY95" s="662"/>
      <c r="VNZ95" s="662"/>
      <c r="VOA95" s="662"/>
      <c r="VOB95" s="662"/>
      <c r="VOC95" s="662"/>
      <c r="VOD95" s="662"/>
      <c r="VOE95" s="662"/>
      <c r="VOF95" s="662"/>
      <c r="VOG95" s="662"/>
      <c r="VOH95" s="662"/>
      <c r="VOI95" s="662"/>
      <c r="VOJ95" s="662"/>
      <c r="VOK95" s="662"/>
      <c r="VOL95" s="662"/>
      <c r="VOM95" s="662"/>
      <c r="VON95" s="662"/>
      <c r="VOO95" s="662"/>
      <c r="VOP95" s="662"/>
      <c r="VOQ95" s="662"/>
      <c r="VOR95" s="662"/>
      <c r="VOS95" s="662"/>
      <c r="VOT95" s="662"/>
      <c r="VOU95" s="662"/>
      <c r="VOV95" s="662"/>
      <c r="VOW95" s="662"/>
      <c r="VOX95" s="662"/>
      <c r="VOY95" s="662"/>
      <c r="VOZ95" s="662"/>
      <c r="VPA95" s="662"/>
      <c r="VPB95" s="662"/>
      <c r="VPC95" s="662"/>
      <c r="VPD95" s="662"/>
      <c r="VPE95" s="662"/>
      <c r="VPF95" s="662"/>
      <c r="VPG95" s="662"/>
      <c r="VPH95" s="662"/>
      <c r="VPI95" s="662"/>
      <c r="VPJ95" s="662"/>
      <c r="VPK95" s="662"/>
      <c r="VPL95" s="662"/>
      <c r="VPM95" s="662"/>
      <c r="VPN95" s="662"/>
      <c r="VPO95" s="662"/>
      <c r="VPP95" s="662"/>
      <c r="VPQ95" s="662"/>
      <c r="VPR95" s="662"/>
      <c r="VPS95" s="662"/>
      <c r="VPT95" s="662"/>
      <c r="VPU95" s="662"/>
      <c r="VPV95" s="662"/>
      <c r="VPW95" s="662"/>
      <c r="VPX95" s="662"/>
      <c r="VPY95" s="662"/>
      <c r="VPZ95" s="662"/>
      <c r="VQA95" s="662"/>
      <c r="VQB95" s="662"/>
      <c r="VQC95" s="662"/>
      <c r="VQD95" s="662"/>
      <c r="VQE95" s="662"/>
      <c r="VQF95" s="662"/>
      <c r="VQG95" s="662"/>
      <c r="VQH95" s="662"/>
      <c r="VQI95" s="662"/>
      <c r="VQJ95" s="662"/>
      <c r="VQK95" s="662"/>
      <c r="VQL95" s="662"/>
      <c r="VQM95" s="662"/>
      <c r="VQN95" s="662"/>
      <c r="VQO95" s="662"/>
      <c r="VQP95" s="662"/>
      <c r="VQQ95" s="662"/>
      <c r="VQR95" s="662"/>
      <c r="VQS95" s="662"/>
      <c r="VQT95" s="662"/>
      <c r="VQU95" s="662"/>
      <c r="VQV95" s="662"/>
      <c r="VQW95" s="662"/>
      <c r="VQX95" s="662"/>
      <c r="VQY95" s="662"/>
      <c r="VQZ95" s="662"/>
      <c r="VRA95" s="662"/>
      <c r="VRB95" s="662"/>
      <c r="VRC95" s="662"/>
      <c r="VRD95" s="662"/>
      <c r="VRE95" s="662"/>
      <c r="VRF95" s="662"/>
      <c r="VRG95" s="662"/>
      <c r="VRH95" s="662"/>
      <c r="VRI95" s="662"/>
      <c r="VRJ95" s="662"/>
      <c r="VRK95" s="662"/>
      <c r="VRL95" s="662"/>
      <c r="VRM95" s="662"/>
      <c r="VRN95" s="662"/>
      <c r="VRO95" s="662"/>
      <c r="VRP95" s="662"/>
      <c r="VRQ95" s="662"/>
      <c r="VRR95" s="662"/>
      <c r="VRS95" s="662"/>
      <c r="VRT95" s="662"/>
      <c r="VRU95" s="662"/>
      <c r="VRV95" s="662"/>
      <c r="VRW95" s="662"/>
      <c r="VRX95" s="662"/>
      <c r="VRY95" s="662"/>
      <c r="VRZ95" s="662"/>
      <c r="VSA95" s="662"/>
      <c r="VSB95" s="662"/>
      <c r="VSC95" s="662"/>
      <c r="VSD95" s="662"/>
      <c r="VSE95" s="662"/>
      <c r="VSF95" s="662"/>
      <c r="VSG95" s="662"/>
      <c r="VSH95" s="662"/>
      <c r="VSI95" s="662"/>
      <c r="VSJ95" s="662"/>
      <c r="VSK95" s="662"/>
      <c r="VSL95" s="662"/>
      <c r="VSM95" s="662"/>
      <c r="VSN95" s="662"/>
      <c r="VSO95" s="662"/>
      <c r="VSP95" s="662"/>
      <c r="VSQ95" s="662"/>
      <c r="VSR95" s="662"/>
      <c r="VSS95" s="662"/>
      <c r="VST95" s="662"/>
      <c r="VSU95" s="662"/>
      <c r="VSV95" s="662"/>
      <c r="VSW95" s="662"/>
      <c r="VSX95" s="662"/>
      <c r="VSY95" s="662"/>
      <c r="VSZ95" s="662"/>
      <c r="VTA95" s="662"/>
      <c r="VTB95" s="662"/>
      <c r="VTC95" s="662"/>
      <c r="VTD95" s="662"/>
      <c r="VTE95" s="662"/>
      <c r="VTF95" s="662"/>
      <c r="VTG95" s="662"/>
      <c r="VTH95" s="662"/>
      <c r="VTI95" s="662"/>
      <c r="VTJ95" s="662"/>
      <c r="VTK95" s="662"/>
      <c r="VTL95" s="662"/>
      <c r="VTM95" s="662"/>
      <c r="VTN95" s="662"/>
      <c r="VTO95" s="662"/>
      <c r="VTP95" s="662"/>
      <c r="VTQ95" s="662"/>
      <c r="VTR95" s="662"/>
      <c r="VTS95" s="662"/>
      <c r="VTT95" s="662"/>
      <c r="VTU95" s="662"/>
      <c r="VTV95" s="662"/>
      <c r="VTW95" s="662"/>
      <c r="VTX95" s="662"/>
      <c r="VTY95" s="662"/>
      <c r="VTZ95" s="662"/>
      <c r="VUA95" s="662"/>
      <c r="VUB95" s="662"/>
      <c r="VUC95" s="662"/>
      <c r="VUD95" s="662"/>
      <c r="VUE95" s="662"/>
      <c r="VUF95" s="662"/>
      <c r="VUG95" s="662"/>
      <c r="VUH95" s="662"/>
      <c r="VUI95" s="662"/>
      <c r="VUJ95" s="662"/>
      <c r="VUK95" s="662"/>
      <c r="VUL95" s="662"/>
      <c r="VUM95" s="662"/>
      <c r="VUN95" s="662"/>
      <c r="VUO95" s="662"/>
      <c r="VUP95" s="662"/>
      <c r="VUQ95" s="662"/>
      <c r="VUR95" s="662"/>
      <c r="VUS95" s="662"/>
      <c r="VUT95" s="662"/>
      <c r="VUU95" s="662"/>
      <c r="VUV95" s="662"/>
      <c r="VUW95" s="662"/>
      <c r="VUX95" s="662"/>
      <c r="VUY95" s="662"/>
      <c r="VUZ95" s="662"/>
      <c r="VVA95" s="662"/>
      <c r="VVB95" s="662"/>
      <c r="VVC95" s="662"/>
      <c r="VVD95" s="662"/>
      <c r="VVE95" s="662"/>
      <c r="VVF95" s="662"/>
      <c r="VVG95" s="662"/>
      <c r="VVH95" s="662"/>
      <c r="VVI95" s="662"/>
      <c r="VVJ95" s="662"/>
      <c r="VVK95" s="662"/>
      <c r="VVL95" s="662"/>
      <c r="VVM95" s="662"/>
      <c r="VVN95" s="662"/>
      <c r="VVO95" s="662"/>
      <c r="VVP95" s="662"/>
      <c r="VVQ95" s="662"/>
      <c r="VVR95" s="662"/>
      <c r="VVS95" s="662"/>
      <c r="VVT95" s="662"/>
      <c r="VVU95" s="662"/>
      <c r="VVV95" s="662"/>
      <c r="VVW95" s="662"/>
      <c r="VVX95" s="662"/>
      <c r="VVY95" s="662"/>
      <c r="VVZ95" s="662"/>
      <c r="VWA95" s="662"/>
      <c r="VWB95" s="662"/>
      <c r="VWC95" s="662"/>
      <c r="VWD95" s="662"/>
      <c r="VWE95" s="662"/>
      <c r="VWF95" s="662"/>
      <c r="VWG95" s="662"/>
      <c r="VWH95" s="662"/>
      <c r="VWI95" s="662"/>
      <c r="VWJ95" s="662"/>
      <c r="VWK95" s="662"/>
      <c r="VWL95" s="662"/>
      <c r="VWM95" s="662"/>
      <c r="VWN95" s="662"/>
      <c r="VWO95" s="662"/>
      <c r="VWP95" s="662"/>
      <c r="VWQ95" s="662"/>
      <c r="VWR95" s="662"/>
      <c r="VWS95" s="662"/>
      <c r="VWT95" s="662"/>
      <c r="VWU95" s="662"/>
      <c r="VWV95" s="662"/>
      <c r="VWW95" s="662"/>
      <c r="VWX95" s="662"/>
      <c r="VWY95" s="662"/>
      <c r="VWZ95" s="662"/>
      <c r="VXA95" s="662"/>
      <c r="VXB95" s="662"/>
      <c r="VXC95" s="662"/>
      <c r="VXD95" s="662"/>
      <c r="VXE95" s="662"/>
      <c r="VXF95" s="662"/>
      <c r="VXG95" s="662"/>
      <c r="VXH95" s="662"/>
      <c r="VXI95" s="662"/>
      <c r="VXJ95" s="662"/>
      <c r="VXK95" s="662"/>
      <c r="VXL95" s="662"/>
      <c r="VXM95" s="662"/>
      <c r="VXN95" s="662"/>
      <c r="VXO95" s="662"/>
      <c r="VXP95" s="662"/>
      <c r="VXQ95" s="662"/>
      <c r="VXR95" s="662"/>
      <c r="VXS95" s="662"/>
      <c r="VXT95" s="662"/>
      <c r="VXU95" s="662"/>
      <c r="VXV95" s="662"/>
      <c r="VXW95" s="662"/>
      <c r="VXX95" s="662"/>
      <c r="VXY95" s="662"/>
      <c r="VXZ95" s="662"/>
      <c r="VYA95" s="662"/>
      <c r="VYB95" s="662"/>
      <c r="VYC95" s="662"/>
      <c r="VYD95" s="662"/>
      <c r="VYE95" s="662"/>
      <c r="VYF95" s="662"/>
      <c r="VYG95" s="662"/>
      <c r="VYH95" s="662"/>
      <c r="VYI95" s="662"/>
      <c r="VYJ95" s="662"/>
      <c r="VYK95" s="662"/>
      <c r="VYL95" s="662"/>
      <c r="VYM95" s="662"/>
      <c r="VYN95" s="662"/>
      <c r="VYO95" s="662"/>
      <c r="VYP95" s="662"/>
      <c r="VYQ95" s="662"/>
      <c r="VYR95" s="662"/>
      <c r="VYS95" s="662"/>
      <c r="VYT95" s="662"/>
      <c r="VYU95" s="662"/>
      <c r="VYV95" s="662"/>
      <c r="VYW95" s="662"/>
      <c r="VYX95" s="662"/>
      <c r="VYY95" s="662"/>
      <c r="VYZ95" s="662"/>
      <c r="VZA95" s="662"/>
      <c r="VZB95" s="662"/>
      <c r="VZC95" s="662"/>
      <c r="VZD95" s="662"/>
      <c r="VZE95" s="662"/>
      <c r="VZF95" s="662"/>
      <c r="VZG95" s="662"/>
      <c r="VZH95" s="662"/>
      <c r="VZI95" s="662"/>
      <c r="VZJ95" s="662"/>
      <c r="VZK95" s="662"/>
      <c r="VZL95" s="662"/>
      <c r="VZM95" s="662"/>
      <c r="VZN95" s="662"/>
      <c r="VZO95" s="662"/>
      <c r="VZP95" s="662"/>
      <c r="VZQ95" s="662"/>
      <c r="VZR95" s="662"/>
      <c r="VZS95" s="662"/>
      <c r="VZT95" s="662"/>
      <c r="VZU95" s="662"/>
      <c r="VZV95" s="662"/>
      <c r="VZW95" s="662"/>
      <c r="VZX95" s="662"/>
      <c r="VZY95" s="662"/>
      <c r="VZZ95" s="662"/>
      <c r="WAA95" s="662"/>
      <c r="WAB95" s="662"/>
      <c r="WAC95" s="662"/>
      <c r="WAD95" s="662"/>
      <c r="WAE95" s="662"/>
      <c r="WAF95" s="662"/>
      <c r="WAG95" s="662"/>
      <c r="WAH95" s="662"/>
      <c r="WAI95" s="662"/>
      <c r="WAJ95" s="662"/>
      <c r="WAK95" s="662"/>
      <c r="WAL95" s="662"/>
      <c r="WAM95" s="662"/>
      <c r="WAN95" s="662"/>
      <c r="WAO95" s="662"/>
      <c r="WAP95" s="662"/>
      <c r="WAQ95" s="662"/>
      <c r="WAR95" s="662"/>
      <c r="WAS95" s="662"/>
      <c r="WAT95" s="662"/>
      <c r="WAU95" s="662"/>
      <c r="WAV95" s="662"/>
      <c r="WAW95" s="662"/>
      <c r="WAX95" s="662"/>
      <c r="WAY95" s="662"/>
      <c r="WAZ95" s="662"/>
      <c r="WBA95" s="662"/>
      <c r="WBB95" s="662"/>
      <c r="WBC95" s="662"/>
      <c r="WBD95" s="662"/>
      <c r="WBE95" s="662"/>
      <c r="WBF95" s="662"/>
      <c r="WBG95" s="662"/>
      <c r="WBH95" s="662"/>
      <c r="WBI95" s="662"/>
      <c r="WBJ95" s="662"/>
      <c r="WBK95" s="662"/>
      <c r="WBL95" s="662"/>
      <c r="WBM95" s="662"/>
      <c r="WBN95" s="662"/>
      <c r="WBO95" s="662"/>
      <c r="WBP95" s="662"/>
      <c r="WBQ95" s="662"/>
      <c r="WBR95" s="662"/>
      <c r="WBS95" s="662"/>
      <c r="WBT95" s="662"/>
      <c r="WBU95" s="662"/>
      <c r="WBV95" s="662"/>
      <c r="WBW95" s="662"/>
      <c r="WBX95" s="662"/>
      <c r="WBY95" s="662"/>
      <c r="WBZ95" s="662"/>
      <c r="WCA95" s="662"/>
      <c r="WCB95" s="662"/>
      <c r="WCC95" s="662"/>
      <c r="WCD95" s="662"/>
      <c r="WCE95" s="662"/>
      <c r="WCF95" s="662"/>
      <c r="WCG95" s="662"/>
      <c r="WCH95" s="662"/>
      <c r="WCI95" s="662"/>
      <c r="WCJ95" s="662"/>
      <c r="WCK95" s="662"/>
      <c r="WCL95" s="662"/>
      <c r="WCM95" s="662"/>
      <c r="WCN95" s="662"/>
      <c r="WCO95" s="662"/>
      <c r="WCP95" s="662"/>
      <c r="WCQ95" s="662"/>
      <c r="WCR95" s="662"/>
      <c r="WCS95" s="662"/>
      <c r="WCT95" s="662"/>
      <c r="WCU95" s="662"/>
      <c r="WCV95" s="662"/>
      <c r="WCW95" s="662"/>
      <c r="WCX95" s="662"/>
      <c r="WCY95" s="662"/>
      <c r="WCZ95" s="662"/>
      <c r="WDA95" s="662"/>
      <c r="WDB95" s="662"/>
      <c r="WDC95" s="662"/>
      <c r="WDD95" s="662"/>
      <c r="WDE95" s="662"/>
      <c r="WDF95" s="662"/>
      <c r="WDG95" s="662"/>
      <c r="WDH95" s="662"/>
      <c r="WDI95" s="662"/>
      <c r="WDJ95" s="662"/>
      <c r="WDK95" s="662"/>
      <c r="WDL95" s="662"/>
      <c r="WDM95" s="662"/>
      <c r="WDN95" s="662"/>
      <c r="WDO95" s="662"/>
      <c r="WDP95" s="662"/>
      <c r="WDQ95" s="662"/>
      <c r="WDR95" s="662"/>
      <c r="WDS95" s="662"/>
      <c r="WDT95" s="662"/>
      <c r="WDU95" s="662"/>
      <c r="WDV95" s="662"/>
      <c r="WDW95" s="662"/>
      <c r="WDX95" s="662"/>
      <c r="WDY95" s="662"/>
      <c r="WDZ95" s="662"/>
      <c r="WEA95" s="662"/>
      <c r="WEB95" s="662"/>
      <c r="WEC95" s="662"/>
      <c r="WED95" s="662"/>
      <c r="WEE95" s="662"/>
      <c r="WEF95" s="662"/>
      <c r="WEG95" s="662"/>
      <c r="WEH95" s="662"/>
      <c r="WEI95" s="662"/>
      <c r="WEJ95" s="662"/>
      <c r="WEK95" s="662"/>
      <c r="WEL95" s="662"/>
      <c r="WEM95" s="662"/>
      <c r="WEN95" s="662"/>
      <c r="WEO95" s="662"/>
      <c r="WEP95" s="662"/>
      <c r="WEQ95" s="662"/>
      <c r="WER95" s="662"/>
      <c r="WES95" s="662"/>
      <c r="WET95" s="662"/>
      <c r="WEU95" s="662"/>
      <c r="WEV95" s="662"/>
      <c r="WEW95" s="662"/>
      <c r="WEX95" s="662"/>
      <c r="WEY95" s="662"/>
      <c r="WEZ95" s="662"/>
      <c r="WFA95" s="662"/>
      <c r="WFB95" s="662"/>
      <c r="WFC95" s="662"/>
      <c r="WFD95" s="662"/>
      <c r="WFE95" s="662"/>
      <c r="WFF95" s="662"/>
      <c r="WFG95" s="662"/>
      <c r="WFH95" s="662"/>
      <c r="WFI95" s="662"/>
      <c r="WFJ95" s="662"/>
      <c r="WFK95" s="662"/>
      <c r="WFL95" s="662"/>
      <c r="WFM95" s="662"/>
      <c r="WFN95" s="662"/>
      <c r="WFO95" s="662"/>
      <c r="WFP95" s="662"/>
      <c r="WFQ95" s="662"/>
      <c r="WFR95" s="662"/>
      <c r="WFS95" s="662"/>
      <c r="WFT95" s="662"/>
      <c r="WFU95" s="662"/>
      <c r="WFV95" s="662"/>
      <c r="WFW95" s="662"/>
      <c r="WFX95" s="662"/>
      <c r="WFY95" s="662"/>
      <c r="WFZ95" s="662"/>
      <c r="WGA95" s="662"/>
      <c r="WGB95" s="662"/>
      <c r="WGC95" s="662"/>
      <c r="WGD95" s="662"/>
      <c r="WGE95" s="662"/>
      <c r="WGF95" s="662"/>
      <c r="WGG95" s="662"/>
      <c r="WGH95" s="662"/>
      <c r="WGI95" s="662"/>
      <c r="WGJ95" s="662"/>
      <c r="WGK95" s="662"/>
      <c r="WGL95" s="662"/>
      <c r="WGM95" s="662"/>
      <c r="WGN95" s="662"/>
      <c r="WGO95" s="662"/>
      <c r="WGP95" s="662"/>
      <c r="WGQ95" s="662"/>
      <c r="WGR95" s="662"/>
      <c r="WGS95" s="662"/>
      <c r="WGT95" s="662"/>
      <c r="WGU95" s="662"/>
      <c r="WGV95" s="662"/>
      <c r="WGW95" s="662"/>
      <c r="WGX95" s="662"/>
      <c r="WGY95" s="662"/>
      <c r="WGZ95" s="662"/>
      <c r="WHA95" s="662"/>
      <c r="WHB95" s="662"/>
      <c r="WHC95" s="662"/>
      <c r="WHD95" s="662"/>
      <c r="WHE95" s="662"/>
      <c r="WHF95" s="662"/>
      <c r="WHG95" s="662"/>
      <c r="WHH95" s="662"/>
      <c r="WHI95" s="662"/>
      <c r="WHJ95" s="662"/>
      <c r="WHK95" s="662"/>
      <c r="WHL95" s="662"/>
      <c r="WHM95" s="662"/>
      <c r="WHN95" s="662"/>
      <c r="WHO95" s="662"/>
      <c r="WHP95" s="662"/>
      <c r="WHQ95" s="662"/>
      <c r="WHR95" s="662"/>
      <c r="WHS95" s="662"/>
      <c r="WHT95" s="662"/>
      <c r="WHU95" s="662"/>
      <c r="WHV95" s="662"/>
      <c r="WHW95" s="662"/>
      <c r="WHX95" s="662"/>
      <c r="WHY95" s="662"/>
      <c r="WHZ95" s="662"/>
      <c r="WIA95" s="662"/>
      <c r="WIB95" s="662"/>
      <c r="WIC95" s="662"/>
      <c r="WID95" s="662"/>
      <c r="WIE95" s="662"/>
      <c r="WIF95" s="662"/>
      <c r="WIG95" s="662"/>
      <c r="WIH95" s="662"/>
      <c r="WII95" s="662"/>
      <c r="WIJ95" s="662"/>
      <c r="WIK95" s="662"/>
      <c r="WIL95" s="662"/>
      <c r="WIM95" s="662"/>
      <c r="WIN95" s="662"/>
      <c r="WIO95" s="662"/>
      <c r="WIP95" s="662"/>
      <c r="WIQ95" s="662"/>
      <c r="WIR95" s="662"/>
      <c r="WIS95" s="662"/>
      <c r="WIT95" s="662"/>
      <c r="WIU95" s="662"/>
      <c r="WIV95" s="662"/>
      <c r="WIW95" s="662"/>
      <c r="WIX95" s="662"/>
      <c r="WIY95" s="662"/>
      <c r="WIZ95" s="662"/>
      <c r="WJA95" s="662"/>
      <c r="WJB95" s="662"/>
      <c r="WJC95" s="662"/>
      <c r="WJD95" s="662"/>
      <c r="WJE95" s="662"/>
      <c r="WJF95" s="662"/>
      <c r="WJG95" s="662"/>
      <c r="WJH95" s="662"/>
      <c r="WJI95" s="662"/>
      <c r="WJJ95" s="662"/>
      <c r="WJK95" s="662"/>
      <c r="WJL95" s="662"/>
      <c r="WJM95" s="662"/>
      <c r="WJN95" s="662"/>
      <c r="WJO95" s="662"/>
      <c r="WJP95" s="662"/>
      <c r="WJQ95" s="662"/>
      <c r="WJR95" s="662"/>
      <c r="WJS95" s="662"/>
      <c r="WJT95" s="662"/>
      <c r="WJU95" s="662"/>
      <c r="WJV95" s="662"/>
      <c r="WJW95" s="662"/>
      <c r="WJX95" s="662"/>
      <c r="WJY95" s="662"/>
      <c r="WJZ95" s="662"/>
      <c r="WKA95" s="662"/>
      <c r="WKB95" s="662"/>
      <c r="WKC95" s="662"/>
      <c r="WKD95" s="662"/>
      <c r="WKE95" s="662"/>
      <c r="WKF95" s="662"/>
      <c r="WKG95" s="662"/>
      <c r="WKH95" s="662"/>
      <c r="WKI95" s="662"/>
      <c r="WKJ95" s="662"/>
      <c r="WKK95" s="662"/>
      <c r="WKL95" s="662"/>
      <c r="WKM95" s="662"/>
      <c r="WKN95" s="662"/>
      <c r="WKO95" s="662"/>
      <c r="WKP95" s="662"/>
      <c r="WKQ95" s="662"/>
      <c r="WKR95" s="662"/>
      <c r="WKS95" s="662"/>
      <c r="WKT95" s="662"/>
      <c r="WKU95" s="662"/>
      <c r="WKV95" s="662"/>
      <c r="WKW95" s="662"/>
      <c r="WKX95" s="662"/>
      <c r="WKY95" s="662"/>
      <c r="WKZ95" s="662"/>
      <c r="WLA95" s="662"/>
      <c r="WLB95" s="662"/>
      <c r="WLC95" s="662"/>
      <c r="WLD95" s="662"/>
      <c r="WLE95" s="662"/>
      <c r="WLF95" s="662"/>
      <c r="WLG95" s="662"/>
      <c r="WLH95" s="662"/>
      <c r="WLI95" s="662"/>
      <c r="WLJ95" s="662"/>
      <c r="WLK95" s="662"/>
      <c r="WLL95" s="662"/>
      <c r="WLM95" s="662"/>
      <c r="WLN95" s="662"/>
      <c r="WLO95" s="662"/>
      <c r="WLP95" s="662"/>
      <c r="WLQ95" s="662"/>
      <c r="WLR95" s="662"/>
      <c r="WLS95" s="662"/>
      <c r="WLT95" s="662"/>
      <c r="WLU95" s="662"/>
      <c r="WLV95" s="662"/>
      <c r="WLW95" s="662"/>
      <c r="WLX95" s="662"/>
      <c r="WLY95" s="662"/>
      <c r="WLZ95" s="662"/>
      <c r="WMA95" s="662"/>
      <c r="WMB95" s="662"/>
      <c r="WMC95" s="662"/>
      <c r="WMD95" s="662"/>
      <c r="WME95" s="662"/>
      <c r="WMF95" s="662"/>
      <c r="WMG95" s="662"/>
      <c r="WMH95" s="662"/>
      <c r="WMI95" s="662"/>
      <c r="WMJ95" s="662"/>
      <c r="WMK95" s="662"/>
      <c r="WML95" s="662"/>
      <c r="WMM95" s="662"/>
      <c r="WMN95" s="662"/>
      <c r="WMO95" s="662"/>
      <c r="WMP95" s="662"/>
      <c r="WMQ95" s="662"/>
      <c r="WMR95" s="662"/>
      <c r="WMS95" s="662"/>
      <c r="WMT95" s="662"/>
      <c r="WMU95" s="662"/>
      <c r="WMV95" s="662"/>
      <c r="WMW95" s="662"/>
      <c r="WMX95" s="662"/>
      <c r="WMY95" s="662"/>
      <c r="WMZ95" s="662"/>
      <c r="WNA95" s="662"/>
      <c r="WNB95" s="662"/>
      <c r="WNC95" s="662"/>
      <c r="WND95" s="662"/>
      <c r="WNE95" s="662"/>
      <c r="WNF95" s="662"/>
      <c r="WNG95" s="662"/>
      <c r="WNH95" s="662"/>
      <c r="WNI95" s="662"/>
      <c r="WNJ95" s="662"/>
      <c r="WNK95" s="662"/>
      <c r="WNL95" s="662"/>
      <c r="WNM95" s="662"/>
      <c r="WNN95" s="662"/>
      <c r="WNO95" s="662"/>
      <c r="WNP95" s="662"/>
      <c r="WNQ95" s="662"/>
      <c r="WNR95" s="662"/>
      <c r="WNS95" s="662"/>
      <c r="WNT95" s="662"/>
      <c r="WNU95" s="662"/>
      <c r="WNV95" s="662"/>
      <c r="WNW95" s="662"/>
      <c r="WNX95" s="662"/>
      <c r="WNY95" s="662"/>
      <c r="WNZ95" s="662"/>
      <c r="WOA95" s="662"/>
      <c r="WOB95" s="662"/>
      <c r="WOC95" s="662"/>
      <c r="WOD95" s="662"/>
      <c r="WOE95" s="662"/>
      <c r="WOF95" s="662"/>
      <c r="WOG95" s="662"/>
      <c r="WOH95" s="662"/>
      <c r="WOI95" s="662"/>
      <c r="WOJ95" s="662"/>
      <c r="WOK95" s="662"/>
      <c r="WOL95" s="662"/>
      <c r="WOM95" s="662"/>
      <c r="WON95" s="662"/>
      <c r="WOO95" s="662"/>
      <c r="WOP95" s="662"/>
      <c r="WOQ95" s="662"/>
      <c r="WOR95" s="662"/>
      <c r="WOS95" s="662"/>
      <c r="WOT95" s="662"/>
      <c r="WOU95" s="662"/>
      <c r="WOV95" s="662"/>
      <c r="WOW95" s="662"/>
      <c r="WOX95" s="662"/>
      <c r="WOY95" s="662"/>
      <c r="WOZ95" s="662"/>
      <c r="WPA95" s="662"/>
      <c r="WPB95" s="662"/>
      <c r="WPC95" s="662"/>
      <c r="WPD95" s="662"/>
      <c r="WPE95" s="662"/>
      <c r="WPF95" s="662"/>
      <c r="WPG95" s="662"/>
      <c r="WPH95" s="662"/>
      <c r="WPI95" s="662"/>
      <c r="WPJ95" s="662"/>
      <c r="WPK95" s="662"/>
      <c r="WPL95" s="662"/>
      <c r="WPM95" s="662"/>
      <c r="WPN95" s="662"/>
      <c r="WPO95" s="662"/>
      <c r="WPP95" s="662"/>
      <c r="WPQ95" s="662"/>
      <c r="WPR95" s="662"/>
      <c r="WPS95" s="662"/>
      <c r="WPT95" s="662"/>
      <c r="WPU95" s="662"/>
      <c r="WPV95" s="662"/>
      <c r="WPW95" s="662"/>
      <c r="WPX95" s="662"/>
      <c r="WPY95" s="662"/>
      <c r="WPZ95" s="662"/>
      <c r="WQA95" s="662"/>
      <c r="WQB95" s="662"/>
      <c r="WQC95" s="662"/>
      <c r="WQD95" s="662"/>
      <c r="WQE95" s="662"/>
      <c r="WQF95" s="662"/>
      <c r="WQG95" s="662"/>
      <c r="WQH95" s="662"/>
      <c r="WQI95" s="662"/>
      <c r="WQJ95" s="662"/>
      <c r="WQK95" s="662"/>
      <c r="WQL95" s="662"/>
      <c r="WQM95" s="662"/>
      <c r="WQN95" s="662"/>
      <c r="WQO95" s="662"/>
      <c r="WQP95" s="662"/>
      <c r="WQQ95" s="662"/>
      <c r="WQR95" s="662"/>
      <c r="WQS95" s="662"/>
      <c r="WQT95" s="662"/>
      <c r="WQU95" s="662"/>
      <c r="WQV95" s="662"/>
      <c r="WQW95" s="662"/>
      <c r="WQX95" s="662"/>
      <c r="WQY95" s="662"/>
      <c r="WQZ95" s="662"/>
      <c r="WRA95" s="662"/>
      <c r="WRB95" s="662"/>
      <c r="WRC95" s="662"/>
      <c r="WRD95" s="662"/>
      <c r="WRE95" s="662"/>
      <c r="WRF95" s="662"/>
      <c r="WRG95" s="662"/>
      <c r="WRH95" s="662"/>
      <c r="WRI95" s="662"/>
      <c r="WRJ95" s="662"/>
      <c r="WRK95" s="662"/>
      <c r="WRL95" s="662"/>
      <c r="WRM95" s="662"/>
      <c r="WRN95" s="662"/>
      <c r="WRO95" s="662"/>
      <c r="WRP95" s="662"/>
      <c r="WRQ95" s="662"/>
      <c r="WRR95" s="662"/>
      <c r="WRS95" s="662"/>
      <c r="WRT95" s="662"/>
      <c r="WRU95" s="662"/>
      <c r="WRV95" s="662"/>
      <c r="WRW95" s="662"/>
      <c r="WRX95" s="662"/>
      <c r="WRY95" s="662"/>
      <c r="WRZ95" s="662"/>
      <c r="WSA95" s="662"/>
      <c r="WSB95" s="662"/>
      <c r="WSC95" s="662"/>
      <c r="WSD95" s="662"/>
      <c r="WSE95" s="662"/>
      <c r="WSF95" s="662"/>
      <c r="WSG95" s="662"/>
      <c r="WSH95" s="662"/>
      <c r="WSI95" s="662"/>
      <c r="WSJ95" s="662"/>
      <c r="WSK95" s="662"/>
      <c r="WSL95" s="662"/>
      <c r="WSM95" s="662"/>
      <c r="WSN95" s="662"/>
      <c r="WSO95" s="662"/>
      <c r="WSP95" s="662"/>
      <c r="WSQ95" s="662"/>
      <c r="WSR95" s="662"/>
      <c r="WSS95" s="662"/>
      <c r="WST95" s="662"/>
      <c r="WSU95" s="662"/>
      <c r="WSV95" s="662"/>
      <c r="WSW95" s="662"/>
      <c r="WSX95" s="662"/>
      <c r="WSY95" s="662"/>
      <c r="WSZ95" s="662"/>
      <c r="WTA95" s="662"/>
      <c r="WTB95" s="662"/>
      <c r="WTC95" s="662"/>
      <c r="WTD95" s="662"/>
      <c r="WTE95" s="662"/>
      <c r="WTF95" s="662"/>
      <c r="WTG95" s="662"/>
      <c r="WTH95" s="662"/>
      <c r="WTI95" s="662"/>
      <c r="WTJ95" s="662"/>
      <c r="WTK95" s="662"/>
      <c r="WTL95" s="662"/>
      <c r="WTM95" s="662"/>
      <c r="WTN95" s="662"/>
      <c r="WTO95" s="662"/>
      <c r="WTP95" s="662"/>
      <c r="WTQ95" s="662"/>
      <c r="WTR95" s="662"/>
      <c r="WTS95" s="662"/>
      <c r="WTT95" s="662"/>
      <c r="WTU95" s="662"/>
      <c r="WTV95" s="662"/>
      <c r="WTW95" s="662"/>
      <c r="WTX95" s="662"/>
      <c r="WTY95" s="662"/>
      <c r="WTZ95" s="662"/>
      <c r="WUA95" s="662"/>
      <c r="WUB95" s="662"/>
      <c r="WUC95" s="662"/>
      <c r="WUD95" s="662"/>
      <c r="WUE95" s="662"/>
      <c r="WUF95" s="662"/>
      <c r="WUG95" s="662"/>
      <c r="WUH95" s="662"/>
      <c r="WUI95" s="662"/>
      <c r="WUJ95" s="662"/>
      <c r="WUK95" s="662"/>
      <c r="WUL95" s="662"/>
      <c r="WUM95" s="662"/>
      <c r="WUN95" s="662"/>
      <c r="WUO95" s="662"/>
      <c r="WUP95" s="662"/>
      <c r="WUQ95" s="662"/>
      <c r="WUR95" s="662"/>
      <c r="WUS95" s="662"/>
      <c r="WUT95" s="662"/>
      <c r="WUU95" s="662"/>
      <c r="WUV95" s="662"/>
      <c r="WUW95" s="662"/>
      <c r="WUX95" s="662"/>
      <c r="WUY95" s="662"/>
      <c r="WUZ95" s="662"/>
      <c r="WVA95" s="662"/>
      <c r="WVB95" s="662"/>
      <c r="WVC95" s="662"/>
      <c r="WVD95" s="662"/>
      <c r="WVE95" s="662"/>
      <c r="WVF95" s="662"/>
      <c r="WVG95" s="662"/>
      <c r="WVH95" s="662"/>
      <c r="WVI95" s="662"/>
      <c r="WVJ95" s="662"/>
      <c r="WVK95" s="662"/>
      <c r="WVL95" s="662"/>
      <c r="WVM95" s="662"/>
      <c r="WVN95" s="662"/>
      <c r="WVO95" s="662"/>
      <c r="WVP95" s="662"/>
      <c r="WVQ95" s="662"/>
      <c r="WVR95" s="662"/>
      <c r="WVS95" s="662"/>
      <c r="WVT95" s="662"/>
      <c r="WVU95" s="662"/>
      <c r="WVV95" s="662"/>
      <c r="WVW95" s="662"/>
      <c r="WVX95" s="662"/>
      <c r="WVY95" s="662"/>
      <c r="WVZ95" s="662"/>
      <c r="WWA95" s="662"/>
      <c r="WWB95" s="662"/>
      <c r="WWC95" s="662"/>
      <c r="WWD95" s="662"/>
      <c r="WWE95" s="662"/>
      <c r="WWF95" s="662"/>
      <c r="WWG95" s="662"/>
      <c r="WWH95" s="662"/>
      <c r="WWI95" s="662"/>
      <c r="WWJ95" s="662"/>
      <c r="WWK95" s="662"/>
      <c r="WWL95" s="662"/>
      <c r="WWM95" s="662"/>
      <c r="WWN95" s="662"/>
      <c r="WWO95" s="662"/>
      <c r="WWP95" s="662"/>
      <c r="WWQ95" s="662"/>
      <c r="WWR95" s="662"/>
      <c r="WWS95" s="662"/>
      <c r="WWT95" s="662"/>
      <c r="WWU95" s="662"/>
      <c r="WWV95" s="662"/>
      <c r="WWW95" s="662"/>
      <c r="WWX95" s="662"/>
      <c r="WWY95" s="662"/>
      <c r="WWZ95" s="662"/>
      <c r="WXA95" s="662"/>
      <c r="WXB95" s="662"/>
      <c r="WXC95" s="662"/>
      <c r="WXD95" s="662"/>
      <c r="WXE95" s="662"/>
      <c r="WXF95" s="662"/>
      <c r="WXG95" s="662"/>
      <c r="WXH95" s="662"/>
      <c r="WXI95" s="662"/>
      <c r="WXJ95" s="662"/>
      <c r="WXK95" s="662"/>
      <c r="WXL95" s="662"/>
      <c r="WXM95" s="662"/>
      <c r="WXN95" s="662"/>
      <c r="WXO95" s="662"/>
      <c r="WXP95" s="662"/>
      <c r="WXQ95" s="662"/>
      <c r="WXR95" s="662"/>
      <c r="WXS95" s="662"/>
      <c r="WXT95" s="662"/>
      <c r="WXU95" s="662"/>
      <c r="WXV95" s="662"/>
      <c r="WXW95" s="662"/>
      <c r="WXX95" s="662"/>
      <c r="WXY95" s="662"/>
      <c r="WXZ95" s="662"/>
      <c r="WYA95" s="662"/>
      <c r="WYB95" s="662"/>
      <c r="WYC95" s="662"/>
      <c r="WYD95" s="662"/>
      <c r="WYE95" s="662"/>
      <c r="WYF95" s="662"/>
      <c r="WYG95" s="662"/>
      <c r="WYH95" s="662"/>
      <c r="WYI95" s="662"/>
      <c r="WYJ95" s="662"/>
      <c r="WYK95" s="662"/>
      <c r="WYL95" s="662"/>
      <c r="WYM95" s="662"/>
      <c r="WYN95" s="662"/>
      <c r="WYO95" s="662"/>
      <c r="WYP95" s="662"/>
      <c r="WYQ95" s="662"/>
      <c r="WYR95" s="662"/>
      <c r="WYS95" s="662"/>
      <c r="WYT95" s="662"/>
      <c r="WYU95" s="662"/>
      <c r="WYV95" s="662"/>
      <c r="WYW95" s="662"/>
      <c r="WYX95" s="662"/>
      <c r="WYY95" s="662"/>
      <c r="WYZ95" s="662"/>
      <c r="WZA95" s="662"/>
      <c r="WZB95" s="662"/>
      <c r="WZC95" s="662"/>
      <c r="WZD95" s="662"/>
      <c r="WZE95" s="662"/>
      <c r="WZF95" s="662"/>
      <c r="WZG95" s="662"/>
      <c r="WZH95" s="662"/>
      <c r="WZI95" s="662"/>
      <c r="WZJ95" s="662"/>
      <c r="WZK95" s="662"/>
      <c r="WZL95" s="662"/>
      <c r="WZM95" s="662"/>
      <c r="WZN95" s="662"/>
      <c r="WZO95" s="662"/>
      <c r="WZP95" s="662"/>
      <c r="WZQ95" s="662"/>
      <c r="WZR95" s="662"/>
      <c r="WZS95" s="662"/>
      <c r="WZT95" s="662"/>
      <c r="WZU95" s="662"/>
      <c r="WZV95" s="662"/>
      <c r="WZW95" s="662"/>
      <c r="WZX95" s="662"/>
      <c r="WZY95" s="662"/>
      <c r="WZZ95" s="662"/>
      <c r="XAA95" s="662"/>
      <c r="XAB95" s="662"/>
      <c r="XAC95" s="662"/>
      <c r="XAD95" s="662"/>
      <c r="XAE95" s="662"/>
      <c r="XAF95" s="662"/>
      <c r="XAG95" s="662"/>
      <c r="XAH95" s="662"/>
      <c r="XAI95" s="662"/>
      <c r="XAJ95" s="662"/>
      <c r="XAK95" s="662"/>
      <c r="XAL95" s="662"/>
      <c r="XAM95" s="662"/>
      <c r="XAN95" s="662"/>
      <c r="XAO95" s="662"/>
      <c r="XAP95" s="662"/>
      <c r="XAQ95" s="662"/>
      <c r="XAR95" s="662"/>
      <c r="XAS95" s="662"/>
      <c r="XAT95" s="662"/>
      <c r="XAU95" s="662"/>
      <c r="XAV95" s="662"/>
      <c r="XAW95" s="662"/>
      <c r="XAX95" s="662"/>
      <c r="XAY95" s="662"/>
      <c r="XAZ95" s="662"/>
      <c r="XBA95" s="662"/>
      <c r="XBB95" s="662"/>
      <c r="XBC95" s="662"/>
      <c r="XBD95" s="662"/>
      <c r="XBE95" s="662"/>
      <c r="XBF95" s="662"/>
      <c r="XBG95" s="662"/>
      <c r="XBH95" s="662"/>
      <c r="XBI95" s="662"/>
      <c r="XBJ95" s="662"/>
      <c r="XBK95" s="662"/>
      <c r="XBL95" s="662"/>
      <c r="XBM95" s="662"/>
      <c r="XBN95" s="662"/>
      <c r="XBO95" s="662"/>
      <c r="XBP95" s="662"/>
      <c r="XBQ95" s="662"/>
      <c r="XBR95" s="662"/>
      <c r="XBS95" s="662"/>
      <c r="XBT95" s="662"/>
      <c r="XBU95" s="662"/>
      <c r="XBV95" s="662"/>
      <c r="XBW95" s="662"/>
      <c r="XBX95" s="662"/>
      <c r="XBY95" s="662"/>
      <c r="XBZ95" s="662"/>
      <c r="XCA95" s="662"/>
      <c r="XCB95" s="662"/>
      <c r="XCC95" s="662"/>
      <c r="XCD95" s="662"/>
      <c r="XCE95" s="662"/>
      <c r="XCF95" s="662"/>
      <c r="XCG95" s="662"/>
      <c r="XCH95" s="662"/>
      <c r="XCI95" s="662"/>
      <c r="XCJ95" s="662"/>
      <c r="XCK95" s="662"/>
      <c r="XCL95" s="662"/>
      <c r="XCM95" s="662"/>
      <c r="XCN95" s="662"/>
      <c r="XCO95" s="662"/>
      <c r="XCP95" s="662"/>
      <c r="XCQ95" s="662"/>
      <c r="XCR95" s="662"/>
      <c r="XCS95" s="662"/>
      <c r="XCT95" s="662"/>
      <c r="XCU95" s="662"/>
      <c r="XCV95" s="662"/>
      <c r="XCW95" s="662"/>
      <c r="XCX95" s="662"/>
      <c r="XCY95" s="662"/>
      <c r="XCZ95" s="662"/>
      <c r="XDA95" s="662"/>
      <c r="XDB95" s="662"/>
      <c r="XDC95" s="662"/>
      <c r="XDD95" s="662"/>
      <c r="XDE95" s="662"/>
      <c r="XDF95" s="662"/>
      <c r="XDG95" s="662"/>
      <c r="XDH95" s="662"/>
      <c r="XDI95" s="662"/>
      <c r="XDJ95" s="662"/>
      <c r="XDK95" s="662"/>
      <c r="XDL95" s="662"/>
      <c r="XDM95" s="662"/>
      <c r="XDN95" s="662"/>
      <c r="XDO95" s="662"/>
      <c r="XDP95" s="662"/>
      <c r="XDQ95" s="662"/>
      <c r="XDR95" s="662"/>
      <c r="XDS95" s="662"/>
      <c r="XDT95" s="662"/>
      <c r="XDU95" s="662"/>
      <c r="XDV95" s="662"/>
      <c r="XDW95" s="662"/>
      <c r="XDX95" s="662"/>
      <c r="XDY95" s="662"/>
      <c r="XDZ95" s="662"/>
      <c r="XEA95" s="662"/>
      <c r="XEB95" s="662"/>
      <c r="XEC95" s="662"/>
      <c r="XED95" s="662"/>
      <c r="XEE95" s="662"/>
      <c r="XEF95" s="662"/>
      <c r="XEG95" s="662"/>
      <c r="XEH95" s="662"/>
      <c r="XEI95" s="662"/>
      <c r="XEJ95" s="662"/>
      <c r="XEK95" s="662"/>
      <c r="XEL95" s="662"/>
      <c r="XEM95" s="662"/>
      <c r="XEN95" s="662"/>
      <c r="XEO95" s="662"/>
      <c r="XEP95" s="662"/>
      <c r="XEQ95" s="662"/>
      <c r="XER95" s="662"/>
      <c r="XES95" s="662"/>
      <c r="XET95" s="662"/>
      <c r="XEU95" s="662"/>
      <c r="XEV95" s="662"/>
      <c r="XEW95" s="662"/>
      <c r="XEX95" s="662"/>
      <c r="XEY95" s="662"/>
      <c r="XEZ95" s="662"/>
      <c r="XFA95" s="662"/>
      <c r="XFB95" s="662"/>
      <c r="XFC95" s="662"/>
      <c r="XFD95" s="24"/>
    </row>
    <row r="96" spans="1:16384" s="24" customFormat="1" ht="18" customHeight="1" x14ac:dyDescent="0.25">
      <c r="A96" s="662" t="s">
        <v>57</v>
      </c>
      <c r="B96" s="662"/>
      <c r="C96" s="662"/>
      <c r="D96" s="40"/>
      <c r="E96" s="40"/>
      <c r="F96" s="41"/>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c r="GW96" s="40"/>
      <c r="GX96" s="40"/>
      <c r="GY96" s="40"/>
      <c r="GZ96" s="40"/>
      <c r="HA96" s="40"/>
      <c r="HB96" s="40"/>
      <c r="HC96" s="40"/>
      <c r="HD96" s="40"/>
      <c r="HE96" s="40"/>
      <c r="HF96" s="40"/>
      <c r="HG96" s="40"/>
      <c r="HH96" s="40"/>
      <c r="HI96" s="40"/>
      <c r="HJ96" s="40"/>
      <c r="HK96" s="40"/>
      <c r="HL96" s="40"/>
      <c r="HM96" s="40"/>
      <c r="HN96" s="40"/>
      <c r="HO96" s="40"/>
      <c r="HP96" s="40"/>
      <c r="HQ96" s="40"/>
      <c r="HR96" s="40"/>
      <c r="HS96" s="40"/>
      <c r="HT96" s="40"/>
      <c r="HU96" s="40"/>
      <c r="HV96" s="40"/>
      <c r="HW96" s="40"/>
      <c r="HX96" s="40"/>
      <c r="HY96" s="40"/>
      <c r="HZ96" s="40"/>
      <c r="IA96" s="40"/>
      <c r="IB96" s="40"/>
      <c r="IC96" s="40"/>
      <c r="ID96" s="40"/>
      <c r="IE96" s="40"/>
      <c r="IF96" s="40"/>
      <c r="IG96" s="40"/>
      <c r="IH96" s="40"/>
      <c r="II96" s="40"/>
      <c r="IJ96" s="40"/>
      <c r="IK96" s="40"/>
      <c r="IL96" s="40"/>
      <c r="IM96" s="40"/>
      <c r="IN96" s="40"/>
      <c r="IO96" s="40"/>
      <c r="IP96" s="40"/>
      <c r="IQ96" s="40"/>
      <c r="IR96" s="40"/>
      <c r="IS96" s="40"/>
      <c r="IT96" s="40"/>
      <c r="IU96" s="40"/>
      <c r="IV96" s="40"/>
      <c r="IW96" s="40"/>
      <c r="IX96" s="40"/>
      <c r="IY96" s="40"/>
      <c r="IZ96" s="40"/>
      <c r="JA96" s="40"/>
      <c r="JB96" s="40"/>
      <c r="JC96" s="40"/>
      <c r="JD96" s="40"/>
      <c r="JE96" s="40"/>
      <c r="JF96" s="40"/>
      <c r="JG96" s="40"/>
      <c r="JH96" s="40"/>
      <c r="JI96" s="40"/>
      <c r="JJ96" s="40"/>
      <c r="JK96" s="40"/>
      <c r="JL96" s="40"/>
      <c r="JM96" s="40"/>
      <c r="JN96" s="40"/>
      <c r="JO96" s="40"/>
      <c r="JP96" s="40"/>
      <c r="JQ96" s="40"/>
      <c r="JR96" s="40"/>
      <c r="JS96" s="40"/>
      <c r="JT96" s="40"/>
      <c r="JU96" s="40"/>
      <c r="JV96" s="40"/>
      <c r="JW96" s="40"/>
      <c r="JX96" s="40"/>
      <c r="JY96" s="40"/>
      <c r="JZ96" s="40"/>
    </row>
    <row r="97" spans="1:6" ht="28.5" customHeight="1" x14ac:dyDescent="0.25">
      <c r="A97" s="662" t="s">
        <v>58</v>
      </c>
      <c r="B97" s="662"/>
      <c r="C97" s="662"/>
    </row>
    <row r="98" spans="1:6" ht="16.5" customHeight="1" x14ac:dyDescent="0.25">
      <c r="A98" s="662"/>
      <c r="B98" s="662"/>
      <c r="C98" s="662"/>
    </row>
    <row r="99" spans="1:6" ht="15.6" x14ac:dyDescent="0.25">
      <c r="A99" s="663" t="s">
        <v>59</v>
      </c>
      <c r="B99" s="663"/>
      <c r="C99" s="663"/>
    </row>
    <row r="100" spans="1:6" ht="16.5" customHeight="1" x14ac:dyDescent="0.25">
      <c r="A100" s="662" t="s">
        <v>60</v>
      </c>
      <c r="B100" s="662"/>
      <c r="C100" s="662"/>
    </row>
    <row r="101" spans="1:6" ht="16.5" customHeight="1" x14ac:dyDescent="0.25">
      <c r="A101" s="666" t="s">
        <v>61</v>
      </c>
      <c r="B101" s="662"/>
      <c r="C101" s="662"/>
      <c r="F101" s="34"/>
    </row>
    <row r="102" spans="1:6" ht="16.5" customHeight="1" x14ac:dyDescent="0.25">
      <c r="A102" s="666" t="s">
        <v>62</v>
      </c>
      <c r="B102" s="662"/>
      <c r="C102" s="662"/>
      <c r="F102" s="34"/>
    </row>
    <row r="103" spans="1:6" ht="16.5" customHeight="1" x14ac:dyDescent="0.25">
      <c r="A103" s="662" t="s">
        <v>63</v>
      </c>
      <c r="B103" s="662"/>
      <c r="C103" s="662"/>
      <c r="F103" s="34"/>
    </row>
    <row r="104" spans="1:6" ht="28.5" customHeight="1" x14ac:dyDescent="0.25">
      <c r="A104" s="666" t="s">
        <v>64</v>
      </c>
      <c r="B104" s="662"/>
      <c r="C104" s="662"/>
    </row>
    <row r="105" spans="1:6" ht="28.5" customHeight="1" x14ac:dyDescent="0.25">
      <c r="A105" s="662" t="s">
        <v>65</v>
      </c>
      <c r="B105" s="662"/>
      <c r="C105" s="662"/>
      <c r="F105" s="42"/>
    </row>
    <row r="106" spans="1:6" x14ac:dyDescent="0.25">
      <c r="A106" s="24"/>
      <c r="B106" s="24"/>
      <c r="C106" s="24"/>
      <c r="F106" s="34"/>
    </row>
    <row r="107" spans="1:6" ht="15.6" x14ac:dyDescent="0.25">
      <c r="A107" s="663" t="s">
        <v>66</v>
      </c>
      <c r="B107" s="663"/>
      <c r="C107" s="663"/>
      <c r="F107" s="33"/>
    </row>
    <row r="108" spans="1:6" ht="28.5" customHeight="1" x14ac:dyDescent="0.25">
      <c r="A108" s="662" t="s">
        <v>67</v>
      </c>
      <c r="B108" s="662"/>
      <c r="C108" s="662"/>
      <c r="F108" s="32"/>
    </row>
    <row r="109" spans="1:6" x14ac:dyDescent="0.25">
      <c r="A109" s="662"/>
      <c r="B109" s="662"/>
      <c r="C109" s="662"/>
    </row>
    <row r="110" spans="1:6" ht="15.6" x14ac:dyDescent="0.25">
      <c r="A110" s="663" t="s">
        <v>68</v>
      </c>
      <c r="B110" s="663"/>
      <c r="C110" s="663"/>
    </row>
    <row r="111" spans="1:6" ht="21.75" customHeight="1" x14ac:dyDescent="0.25">
      <c r="A111" s="662" t="s">
        <v>69</v>
      </c>
      <c r="B111" s="662"/>
      <c r="C111" s="662"/>
    </row>
    <row r="112" spans="1:6" x14ac:dyDescent="0.25">
      <c r="A112" s="667"/>
      <c r="B112" s="667"/>
      <c r="C112" s="667"/>
    </row>
    <row r="113" spans="1:3" s="25" customFormat="1" ht="15.6" x14ac:dyDescent="0.25">
      <c r="A113" s="663" t="s">
        <v>70</v>
      </c>
      <c r="B113" s="663"/>
      <c r="C113" s="663"/>
    </row>
    <row r="114" spans="1:3" ht="14.25" customHeight="1" x14ac:dyDescent="0.25">
      <c r="A114" s="662" t="s">
        <v>71</v>
      </c>
      <c r="B114" s="662"/>
      <c r="C114" s="662"/>
    </row>
    <row r="115" spans="1:3" ht="36" customHeight="1" x14ac:dyDescent="0.25">
      <c r="A115" s="662" t="s">
        <v>72</v>
      </c>
      <c r="B115" s="662"/>
      <c r="C115" s="662"/>
    </row>
    <row r="116" spans="1:3" ht="27.75" customHeight="1" x14ac:dyDescent="0.25">
      <c r="A116" s="662" t="s">
        <v>73</v>
      </c>
      <c r="B116" s="662"/>
      <c r="C116" s="662"/>
    </row>
    <row r="117" spans="1:3" ht="15.75" customHeight="1" x14ac:dyDescent="0.25">
      <c r="A117" s="664" t="s">
        <v>74</v>
      </c>
      <c r="B117" s="664"/>
      <c r="C117" s="664"/>
    </row>
    <row r="118" spans="1:3" ht="15.75" customHeight="1" x14ac:dyDescent="0.25">
      <c r="A118" s="664" t="s">
        <v>75</v>
      </c>
      <c r="B118" s="664"/>
      <c r="C118" s="664"/>
    </row>
    <row r="119" spans="1:3" ht="15.75" customHeight="1" x14ac:dyDescent="0.25">
      <c r="A119" s="664" t="s">
        <v>76</v>
      </c>
      <c r="B119" s="664"/>
      <c r="C119" s="664"/>
    </row>
    <row r="120" spans="1:3" ht="21.75" customHeight="1" x14ac:dyDescent="0.25">
      <c r="A120" s="664" t="s">
        <v>77</v>
      </c>
      <c r="B120" s="664"/>
      <c r="C120" s="664"/>
    </row>
    <row r="121" spans="1:3" ht="15.75" customHeight="1" x14ac:dyDescent="0.25">
      <c r="A121" s="662" t="s">
        <v>78</v>
      </c>
      <c r="B121" s="662"/>
      <c r="C121" s="662"/>
    </row>
  </sheetData>
  <mergeCells count="5539">
    <mergeCell ref="A116:C116"/>
    <mergeCell ref="A120:C120"/>
    <mergeCell ref="A79:C79"/>
    <mergeCell ref="A80:C80"/>
    <mergeCell ref="A81:C81"/>
    <mergeCell ref="A87:C87"/>
    <mergeCell ref="A34:C34"/>
    <mergeCell ref="A26:C26"/>
    <mergeCell ref="A27:C27"/>
    <mergeCell ref="A78:C78"/>
    <mergeCell ref="A111:C111"/>
    <mergeCell ref="A112:C112"/>
    <mergeCell ref="A28:C28"/>
    <mergeCell ref="A29:C29"/>
    <mergeCell ref="A30:C30"/>
    <mergeCell ref="A31:C31"/>
    <mergeCell ref="A100:C100"/>
    <mergeCell ref="A32:C32"/>
    <mergeCell ref="A45:C45"/>
    <mergeCell ref="A49:C49"/>
    <mergeCell ref="B35:C35"/>
    <mergeCell ref="B36:C36"/>
    <mergeCell ref="B37:C37"/>
    <mergeCell ref="B38:C38"/>
    <mergeCell ref="B39:C39"/>
    <mergeCell ref="A110:C110"/>
    <mergeCell ref="A85:C85"/>
    <mergeCell ref="A99:C99"/>
    <mergeCell ref="A88:C88"/>
    <mergeCell ref="A107:C107"/>
    <mergeCell ref="A101:C101"/>
    <mergeCell ref="A102:C102"/>
    <mergeCell ref="A103:C103"/>
    <mergeCell ref="A104:C104"/>
    <mergeCell ref="A105:C105"/>
    <mergeCell ref="A92:C92"/>
    <mergeCell ref="A108:C108"/>
    <mergeCell ref="A109:C109"/>
    <mergeCell ref="B43:C43"/>
    <mergeCell ref="A6:C6"/>
    <mergeCell ref="A7:C7"/>
    <mergeCell ref="A8:C8"/>
    <mergeCell ref="A9:C9"/>
    <mergeCell ref="B40:C40"/>
    <mergeCell ref="B41:C41"/>
    <mergeCell ref="B42:C42"/>
    <mergeCell ref="A46:C46"/>
    <mergeCell ref="A98:C98"/>
    <mergeCell ref="A11:C11"/>
    <mergeCell ref="A12:C12"/>
    <mergeCell ref="A86:C86"/>
    <mergeCell ref="A22:C22"/>
    <mergeCell ref="A21:C21"/>
    <mergeCell ref="B23:C23"/>
    <mergeCell ref="B24:C24"/>
    <mergeCell ref="A95:C95"/>
    <mergeCell ref="A94:C94"/>
    <mergeCell ref="A17:C17"/>
    <mergeCell ref="A13:C13"/>
    <mergeCell ref="B44:C44"/>
    <mergeCell ref="A15:C15"/>
    <mergeCell ref="A16:C16"/>
    <mergeCell ref="A19:C19"/>
    <mergeCell ref="A20:C20"/>
    <mergeCell ref="A47:C47"/>
    <mergeCell ref="AQ95:AS95"/>
    <mergeCell ref="AT95:AV95"/>
    <mergeCell ref="AW95:AY95"/>
    <mergeCell ref="AZ95:BB95"/>
    <mergeCell ref="BC95:BE95"/>
    <mergeCell ref="AB95:AD95"/>
    <mergeCell ref="AE95:AG95"/>
    <mergeCell ref="AH95:AJ95"/>
    <mergeCell ref="AK95:AM95"/>
    <mergeCell ref="AN95:AP95"/>
    <mergeCell ref="M95:O95"/>
    <mergeCell ref="P95:R95"/>
    <mergeCell ref="S95:U95"/>
    <mergeCell ref="V95:X95"/>
    <mergeCell ref="Y95:AA95"/>
    <mergeCell ref="A82:C82"/>
    <mergeCell ref="A83:C83"/>
    <mergeCell ref="D95:F95"/>
    <mergeCell ref="G95:I95"/>
    <mergeCell ref="J95:L95"/>
    <mergeCell ref="A89:C89"/>
    <mergeCell ref="A91:C91"/>
    <mergeCell ref="CY95:DA95"/>
    <mergeCell ref="DB95:DD95"/>
    <mergeCell ref="DE95:DG95"/>
    <mergeCell ref="DH95:DJ95"/>
    <mergeCell ref="DK95:DM95"/>
    <mergeCell ref="CJ95:CL95"/>
    <mergeCell ref="CM95:CO95"/>
    <mergeCell ref="CP95:CR95"/>
    <mergeCell ref="CS95:CU95"/>
    <mergeCell ref="CV95:CX95"/>
    <mergeCell ref="BU95:BW95"/>
    <mergeCell ref="BX95:BZ95"/>
    <mergeCell ref="CA95:CC95"/>
    <mergeCell ref="CD95:CF95"/>
    <mergeCell ref="CG95:CI95"/>
    <mergeCell ref="BF95:BH95"/>
    <mergeCell ref="BI95:BK95"/>
    <mergeCell ref="BL95:BN95"/>
    <mergeCell ref="BO95:BQ95"/>
    <mergeCell ref="BR95:BT95"/>
    <mergeCell ref="FG95:FI95"/>
    <mergeCell ref="FJ95:FL95"/>
    <mergeCell ref="FM95:FO95"/>
    <mergeCell ref="FP95:FR95"/>
    <mergeCell ref="FS95:FU95"/>
    <mergeCell ref="ER95:ET95"/>
    <mergeCell ref="EU95:EW95"/>
    <mergeCell ref="EX95:EZ95"/>
    <mergeCell ref="FA95:FC95"/>
    <mergeCell ref="FD95:FF95"/>
    <mergeCell ref="EC95:EE95"/>
    <mergeCell ref="EF95:EH95"/>
    <mergeCell ref="EI95:EK95"/>
    <mergeCell ref="EL95:EN95"/>
    <mergeCell ref="EO95:EQ95"/>
    <mergeCell ref="DN95:DP95"/>
    <mergeCell ref="DQ95:DS95"/>
    <mergeCell ref="DT95:DV95"/>
    <mergeCell ref="DW95:DY95"/>
    <mergeCell ref="DZ95:EB95"/>
    <mergeCell ref="HO95:HQ95"/>
    <mergeCell ref="HR95:HT95"/>
    <mergeCell ref="HU95:HW95"/>
    <mergeCell ref="HX95:HZ95"/>
    <mergeCell ref="IA95:IC95"/>
    <mergeCell ref="GZ95:HB95"/>
    <mergeCell ref="HC95:HE95"/>
    <mergeCell ref="HF95:HH95"/>
    <mergeCell ref="HI95:HK95"/>
    <mergeCell ref="HL95:HN95"/>
    <mergeCell ref="GK95:GM95"/>
    <mergeCell ref="GN95:GP95"/>
    <mergeCell ref="GQ95:GS95"/>
    <mergeCell ref="GT95:GV95"/>
    <mergeCell ref="GW95:GY95"/>
    <mergeCell ref="FV95:FX95"/>
    <mergeCell ref="FY95:GA95"/>
    <mergeCell ref="GB95:GD95"/>
    <mergeCell ref="GE95:GG95"/>
    <mergeCell ref="GH95:GJ95"/>
    <mergeCell ref="JW95:JY95"/>
    <mergeCell ref="JZ95:KB95"/>
    <mergeCell ref="KC95:KE95"/>
    <mergeCell ref="KF95:KH95"/>
    <mergeCell ref="KI95:KK95"/>
    <mergeCell ref="JH95:JJ95"/>
    <mergeCell ref="JK95:JM95"/>
    <mergeCell ref="JN95:JP95"/>
    <mergeCell ref="JQ95:JS95"/>
    <mergeCell ref="JT95:JV95"/>
    <mergeCell ref="IS95:IU95"/>
    <mergeCell ref="IV95:IX95"/>
    <mergeCell ref="IY95:JA95"/>
    <mergeCell ref="JB95:JD95"/>
    <mergeCell ref="JE95:JG95"/>
    <mergeCell ref="ID95:IF95"/>
    <mergeCell ref="IG95:II95"/>
    <mergeCell ref="IJ95:IL95"/>
    <mergeCell ref="IM95:IO95"/>
    <mergeCell ref="IP95:IR95"/>
    <mergeCell ref="ME95:MG95"/>
    <mergeCell ref="MH95:MJ95"/>
    <mergeCell ref="MK95:MM95"/>
    <mergeCell ref="MN95:MP95"/>
    <mergeCell ref="MQ95:MS95"/>
    <mergeCell ref="LP95:LR95"/>
    <mergeCell ref="LS95:LU95"/>
    <mergeCell ref="LV95:LX95"/>
    <mergeCell ref="LY95:MA95"/>
    <mergeCell ref="MB95:MD95"/>
    <mergeCell ref="LA95:LC95"/>
    <mergeCell ref="LD95:LF95"/>
    <mergeCell ref="LG95:LI95"/>
    <mergeCell ref="LJ95:LL95"/>
    <mergeCell ref="LM95:LO95"/>
    <mergeCell ref="KL95:KN95"/>
    <mergeCell ref="KO95:KQ95"/>
    <mergeCell ref="KR95:KT95"/>
    <mergeCell ref="KU95:KW95"/>
    <mergeCell ref="KX95:KZ95"/>
    <mergeCell ref="OM95:OO95"/>
    <mergeCell ref="OP95:OR95"/>
    <mergeCell ref="OS95:OU95"/>
    <mergeCell ref="OV95:OX95"/>
    <mergeCell ref="OY95:PA95"/>
    <mergeCell ref="NX95:NZ95"/>
    <mergeCell ref="OA95:OC95"/>
    <mergeCell ref="OD95:OF95"/>
    <mergeCell ref="OG95:OI95"/>
    <mergeCell ref="OJ95:OL95"/>
    <mergeCell ref="NI95:NK95"/>
    <mergeCell ref="NL95:NN95"/>
    <mergeCell ref="NO95:NQ95"/>
    <mergeCell ref="NR95:NT95"/>
    <mergeCell ref="NU95:NW95"/>
    <mergeCell ref="MT95:MV95"/>
    <mergeCell ref="MW95:MY95"/>
    <mergeCell ref="MZ95:NB95"/>
    <mergeCell ref="NC95:NE95"/>
    <mergeCell ref="NF95:NH95"/>
    <mergeCell ref="QU95:QW95"/>
    <mergeCell ref="QX95:QZ95"/>
    <mergeCell ref="RA95:RC95"/>
    <mergeCell ref="RD95:RF95"/>
    <mergeCell ref="RG95:RI95"/>
    <mergeCell ref="QF95:QH95"/>
    <mergeCell ref="QI95:QK95"/>
    <mergeCell ref="QL95:QN95"/>
    <mergeCell ref="QO95:QQ95"/>
    <mergeCell ref="QR95:QT95"/>
    <mergeCell ref="PQ95:PS95"/>
    <mergeCell ref="PT95:PV95"/>
    <mergeCell ref="PW95:PY95"/>
    <mergeCell ref="PZ95:QB95"/>
    <mergeCell ref="QC95:QE95"/>
    <mergeCell ref="PB95:PD95"/>
    <mergeCell ref="PE95:PG95"/>
    <mergeCell ref="PH95:PJ95"/>
    <mergeCell ref="PK95:PM95"/>
    <mergeCell ref="PN95:PP95"/>
    <mergeCell ref="TC95:TE95"/>
    <mergeCell ref="TF95:TH95"/>
    <mergeCell ref="TI95:TK95"/>
    <mergeCell ref="TL95:TN95"/>
    <mergeCell ref="TO95:TQ95"/>
    <mergeCell ref="SN95:SP95"/>
    <mergeCell ref="SQ95:SS95"/>
    <mergeCell ref="ST95:SV95"/>
    <mergeCell ref="SW95:SY95"/>
    <mergeCell ref="SZ95:TB95"/>
    <mergeCell ref="RY95:SA95"/>
    <mergeCell ref="SB95:SD95"/>
    <mergeCell ref="SE95:SG95"/>
    <mergeCell ref="SH95:SJ95"/>
    <mergeCell ref="SK95:SM95"/>
    <mergeCell ref="RJ95:RL95"/>
    <mergeCell ref="RM95:RO95"/>
    <mergeCell ref="RP95:RR95"/>
    <mergeCell ref="RS95:RU95"/>
    <mergeCell ref="RV95:RX95"/>
    <mergeCell ref="VK95:VM95"/>
    <mergeCell ref="VN95:VP95"/>
    <mergeCell ref="VQ95:VS95"/>
    <mergeCell ref="VT95:VV95"/>
    <mergeCell ref="VW95:VY95"/>
    <mergeCell ref="UV95:UX95"/>
    <mergeCell ref="UY95:VA95"/>
    <mergeCell ref="VB95:VD95"/>
    <mergeCell ref="VE95:VG95"/>
    <mergeCell ref="VH95:VJ95"/>
    <mergeCell ref="UG95:UI95"/>
    <mergeCell ref="UJ95:UL95"/>
    <mergeCell ref="UM95:UO95"/>
    <mergeCell ref="UP95:UR95"/>
    <mergeCell ref="US95:UU95"/>
    <mergeCell ref="TR95:TT95"/>
    <mergeCell ref="TU95:TW95"/>
    <mergeCell ref="TX95:TZ95"/>
    <mergeCell ref="UA95:UC95"/>
    <mergeCell ref="UD95:UF95"/>
    <mergeCell ref="XS95:XU95"/>
    <mergeCell ref="XV95:XX95"/>
    <mergeCell ref="XY95:YA95"/>
    <mergeCell ref="YB95:YD95"/>
    <mergeCell ref="YE95:YG95"/>
    <mergeCell ref="XD95:XF95"/>
    <mergeCell ref="XG95:XI95"/>
    <mergeCell ref="XJ95:XL95"/>
    <mergeCell ref="XM95:XO95"/>
    <mergeCell ref="XP95:XR95"/>
    <mergeCell ref="WO95:WQ95"/>
    <mergeCell ref="WR95:WT95"/>
    <mergeCell ref="WU95:WW95"/>
    <mergeCell ref="WX95:WZ95"/>
    <mergeCell ref="XA95:XC95"/>
    <mergeCell ref="VZ95:WB95"/>
    <mergeCell ref="WC95:WE95"/>
    <mergeCell ref="WF95:WH95"/>
    <mergeCell ref="WI95:WK95"/>
    <mergeCell ref="WL95:WN95"/>
    <mergeCell ref="AAA95:AAC95"/>
    <mergeCell ref="AAD95:AAF95"/>
    <mergeCell ref="AAG95:AAI95"/>
    <mergeCell ref="AAJ95:AAL95"/>
    <mergeCell ref="AAM95:AAO95"/>
    <mergeCell ref="ZL95:ZN95"/>
    <mergeCell ref="ZO95:ZQ95"/>
    <mergeCell ref="ZR95:ZT95"/>
    <mergeCell ref="ZU95:ZW95"/>
    <mergeCell ref="ZX95:ZZ95"/>
    <mergeCell ref="YW95:YY95"/>
    <mergeCell ref="YZ95:ZB95"/>
    <mergeCell ref="ZC95:ZE95"/>
    <mergeCell ref="ZF95:ZH95"/>
    <mergeCell ref="ZI95:ZK95"/>
    <mergeCell ref="YH95:YJ95"/>
    <mergeCell ref="YK95:YM95"/>
    <mergeCell ref="YN95:YP95"/>
    <mergeCell ref="YQ95:YS95"/>
    <mergeCell ref="YT95:YV95"/>
    <mergeCell ref="ACI95:ACK95"/>
    <mergeCell ref="ACL95:ACN95"/>
    <mergeCell ref="ACO95:ACQ95"/>
    <mergeCell ref="ACR95:ACT95"/>
    <mergeCell ref="ACU95:ACW95"/>
    <mergeCell ref="ABT95:ABV95"/>
    <mergeCell ref="ABW95:ABY95"/>
    <mergeCell ref="ABZ95:ACB95"/>
    <mergeCell ref="ACC95:ACE95"/>
    <mergeCell ref="ACF95:ACH95"/>
    <mergeCell ref="ABE95:ABG95"/>
    <mergeCell ref="ABH95:ABJ95"/>
    <mergeCell ref="ABK95:ABM95"/>
    <mergeCell ref="ABN95:ABP95"/>
    <mergeCell ref="ABQ95:ABS95"/>
    <mergeCell ref="AAP95:AAR95"/>
    <mergeCell ref="AAS95:AAU95"/>
    <mergeCell ref="AAV95:AAX95"/>
    <mergeCell ref="AAY95:ABA95"/>
    <mergeCell ref="ABB95:ABD95"/>
    <mergeCell ref="AEQ95:AES95"/>
    <mergeCell ref="AET95:AEV95"/>
    <mergeCell ref="AEW95:AEY95"/>
    <mergeCell ref="AEZ95:AFB95"/>
    <mergeCell ref="AFC95:AFE95"/>
    <mergeCell ref="AEB95:AED95"/>
    <mergeCell ref="AEE95:AEG95"/>
    <mergeCell ref="AEH95:AEJ95"/>
    <mergeCell ref="AEK95:AEM95"/>
    <mergeCell ref="AEN95:AEP95"/>
    <mergeCell ref="ADM95:ADO95"/>
    <mergeCell ref="ADP95:ADR95"/>
    <mergeCell ref="ADS95:ADU95"/>
    <mergeCell ref="ADV95:ADX95"/>
    <mergeCell ref="ADY95:AEA95"/>
    <mergeCell ref="ACX95:ACZ95"/>
    <mergeCell ref="ADA95:ADC95"/>
    <mergeCell ref="ADD95:ADF95"/>
    <mergeCell ref="ADG95:ADI95"/>
    <mergeCell ref="ADJ95:ADL95"/>
    <mergeCell ref="AGY95:AHA95"/>
    <mergeCell ref="AHB95:AHD95"/>
    <mergeCell ref="AHE95:AHG95"/>
    <mergeCell ref="AHH95:AHJ95"/>
    <mergeCell ref="AHK95:AHM95"/>
    <mergeCell ref="AGJ95:AGL95"/>
    <mergeCell ref="AGM95:AGO95"/>
    <mergeCell ref="AGP95:AGR95"/>
    <mergeCell ref="AGS95:AGU95"/>
    <mergeCell ref="AGV95:AGX95"/>
    <mergeCell ref="AFU95:AFW95"/>
    <mergeCell ref="AFX95:AFZ95"/>
    <mergeCell ref="AGA95:AGC95"/>
    <mergeCell ref="AGD95:AGF95"/>
    <mergeCell ref="AGG95:AGI95"/>
    <mergeCell ref="AFF95:AFH95"/>
    <mergeCell ref="AFI95:AFK95"/>
    <mergeCell ref="AFL95:AFN95"/>
    <mergeCell ref="AFO95:AFQ95"/>
    <mergeCell ref="AFR95:AFT95"/>
    <mergeCell ref="AJG95:AJI95"/>
    <mergeCell ref="AJJ95:AJL95"/>
    <mergeCell ref="AJM95:AJO95"/>
    <mergeCell ref="AJP95:AJR95"/>
    <mergeCell ref="AJS95:AJU95"/>
    <mergeCell ref="AIR95:AIT95"/>
    <mergeCell ref="AIU95:AIW95"/>
    <mergeCell ref="AIX95:AIZ95"/>
    <mergeCell ref="AJA95:AJC95"/>
    <mergeCell ref="AJD95:AJF95"/>
    <mergeCell ref="AIC95:AIE95"/>
    <mergeCell ref="AIF95:AIH95"/>
    <mergeCell ref="AII95:AIK95"/>
    <mergeCell ref="AIL95:AIN95"/>
    <mergeCell ref="AIO95:AIQ95"/>
    <mergeCell ref="AHN95:AHP95"/>
    <mergeCell ref="AHQ95:AHS95"/>
    <mergeCell ref="AHT95:AHV95"/>
    <mergeCell ref="AHW95:AHY95"/>
    <mergeCell ref="AHZ95:AIB95"/>
    <mergeCell ref="ALO95:ALQ95"/>
    <mergeCell ref="ALR95:ALT95"/>
    <mergeCell ref="ALU95:ALW95"/>
    <mergeCell ref="ALX95:ALZ95"/>
    <mergeCell ref="AMA95:AMC95"/>
    <mergeCell ref="AKZ95:ALB95"/>
    <mergeCell ref="ALC95:ALE95"/>
    <mergeCell ref="ALF95:ALH95"/>
    <mergeCell ref="ALI95:ALK95"/>
    <mergeCell ref="ALL95:ALN95"/>
    <mergeCell ref="AKK95:AKM95"/>
    <mergeCell ref="AKN95:AKP95"/>
    <mergeCell ref="AKQ95:AKS95"/>
    <mergeCell ref="AKT95:AKV95"/>
    <mergeCell ref="AKW95:AKY95"/>
    <mergeCell ref="AJV95:AJX95"/>
    <mergeCell ref="AJY95:AKA95"/>
    <mergeCell ref="AKB95:AKD95"/>
    <mergeCell ref="AKE95:AKG95"/>
    <mergeCell ref="AKH95:AKJ95"/>
    <mergeCell ref="ANW95:ANY95"/>
    <mergeCell ref="ANZ95:AOB95"/>
    <mergeCell ref="AOC95:AOE95"/>
    <mergeCell ref="AOF95:AOH95"/>
    <mergeCell ref="AOI95:AOK95"/>
    <mergeCell ref="ANH95:ANJ95"/>
    <mergeCell ref="ANK95:ANM95"/>
    <mergeCell ref="ANN95:ANP95"/>
    <mergeCell ref="ANQ95:ANS95"/>
    <mergeCell ref="ANT95:ANV95"/>
    <mergeCell ref="AMS95:AMU95"/>
    <mergeCell ref="AMV95:AMX95"/>
    <mergeCell ref="AMY95:ANA95"/>
    <mergeCell ref="ANB95:AND95"/>
    <mergeCell ref="ANE95:ANG95"/>
    <mergeCell ref="AMD95:AMF95"/>
    <mergeCell ref="AMG95:AMI95"/>
    <mergeCell ref="AMJ95:AML95"/>
    <mergeCell ref="AMM95:AMO95"/>
    <mergeCell ref="AMP95:AMR95"/>
    <mergeCell ref="AQE95:AQG95"/>
    <mergeCell ref="AQH95:AQJ95"/>
    <mergeCell ref="AQK95:AQM95"/>
    <mergeCell ref="AQN95:AQP95"/>
    <mergeCell ref="AQQ95:AQS95"/>
    <mergeCell ref="APP95:APR95"/>
    <mergeCell ref="APS95:APU95"/>
    <mergeCell ref="APV95:APX95"/>
    <mergeCell ref="APY95:AQA95"/>
    <mergeCell ref="AQB95:AQD95"/>
    <mergeCell ref="APA95:APC95"/>
    <mergeCell ref="APD95:APF95"/>
    <mergeCell ref="APG95:API95"/>
    <mergeCell ref="APJ95:APL95"/>
    <mergeCell ref="APM95:APO95"/>
    <mergeCell ref="AOL95:AON95"/>
    <mergeCell ref="AOO95:AOQ95"/>
    <mergeCell ref="AOR95:AOT95"/>
    <mergeCell ref="AOU95:AOW95"/>
    <mergeCell ref="AOX95:AOZ95"/>
    <mergeCell ref="ASM95:ASO95"/>
    <mergeCell ref="ASP95:ASR95"/>
    <mergeCell ref="ASS95:ASU95"/>
    <mergeCell ref="ASV95:ASX95"/>
    <mergeCell ref="ASY95:ATA95"/>
    <mergeCell ref="ARX95:ARZ95"/>
    <mergeCell ref="ASA95:ASC95"/>
    <mergeCell ref="ASD95:ASF95"/>
    <mergeCell ref="ASG95:ASI95"/>
    <mergeCell ref="ASJ95:ASL95"/>
    <mergeCell ref="ARI95:ARK95"/>
    <mergeCell ref="ARL95:ARN95"/>
    <mergeCell ref="ARO95:ARQ95"/>
    <mergeCell ref="ARR95:ART95"/>
    <mergeCell ref="ARU95:ARW95"/>
    <mergeCell ref="AQT95:AQV95"/>
    <mergeCell ref="AQW95:AQY95"/>
    <mergeCell ref="AQZ95:ARB95"/>
    <mergeCell ref="ARC95:ARE95"/>
    <mergeCell ref="ARF95:ARH95"/>
    <mergeCell ref="AUU95:AUW95"/>
    <mergeCell ref="AUX95:AUZ95"/>
    <mergeCell ref="AVA95:AVC95"/>
    <mergeCell ref="AVD95:AVF95"/>
    <mergeCell ref="AVG95:AVI95"/>
    <mergeCell ref="AUF95:AUH95"/>
    <mergeCell ref="AUI95:AUK95"/>
    <mergeCell ref="AUL95:AUN95"/>
    <mergeCell ref="AUO95:AUQ95"/>
    <mergeCell ref="AUR95:AUT95"/>
    <mergeCell ref="ATQ95:ATS95"/>
    <mergeCell ref="ATT95:ATV95"/>
    <mergeCell ref="ATW95:ATY95"/>
    <mergeCell ref="ATZ95:AUB95"/>
    <mergeCell ref="AUC95:AUE95"/>
    <mergeCell ref="ATB95:ATD95"/>
    <mergeCell ref="ATE95:ATG95"/>
    <mergeCell ref="ATH95:ATJ95"/>
    <mergeCell ref="ATK95:ATM95"/>
    <mergeCell ref="ATN95:ATP95"/>
    <mergeCell ref="AXC95:AXE95"/>
    <mergeCell ref="AXF95:AXH95"/>
    <mergeCell ref="AXI95:AXK95"/>
    <mergeCell ref="AXL95:AXN95"/>
    <mergeCell ref="AXO95:AXQ95"/>
    <mergeCell ref="AWN95:AWP95"/>
    <mergeCell ref="AWQ95:AWS95"/>
    <mergeCell ref="AWT95:AWV95"/>
    <mergeCell ref="AWW95:AWY95"/>
    <mergeCell ref="AWZ95:AXB95"/>
    <mergeCell ref="AVY95:AWA95"/>
    <mergeCell ref="AWB95:AWD95"/>
    <mergeCell ref="AWE95:AWG95"/>
    <mergeCell ref="AWH95:AWJ95"/>
    <mergeCell ref="AWK95:AWM95"/>
    <mergeCell ref="AVJ95:AVL95"/>
    <mergeCell ref="AVM95:AVO95"/>
    <mergeCell ref="AVP95:AVR95"/>
    <mergeCell ref="AVS95:AVU95"/>
    <mergeCell ref="AVV95:AVX95"/>
    <mergeCell ref="AZK95:AZM95"/>
    <mergeCell ref="AZN95:AZP95"/>
    <mergeCell ref="AZQ95:AZS95"/>
    <mergeCell ref="AZT95:AZV95"/>
    <mergeCell ref="AZW95:AZY95"/>
    <mergeCell ref="AYV95:AYX95"/>
    <mergeCell ref="AYY95:AZA95"/>
    <mergeCell ref="AZB95:AZD95"/>
    <mergeCell ref="AZE95:AZG95"/>
    <mergeCell ref="AZH95:AZJ95"/>
    <mergeCell ref="AYG95:AYI95"/>
    <mergeCell ref="AYJ95:AYL95"/>
    <mergeCell ref="AYM95:AYO95"/>
    <mergeCell ref="AYP95:AYR95"/>
    <mergeCell ref="AYS95:AYU95"/>
    <mergeCell ref="AXR95:AXT95"/>
    <mergeCell ref="AXU95:AXW95"/>
    <mergeCell ref="AXX95:AXZ95"/>
    <mergeCell ref="AYA95:AYC95"/>
    <mergeCell ref="AYD95:AYF95"/>
    <mergeCell ref="BBS95:BBU95"/>
    <mergeCell ref="BBV95:BBX95"/>
    <mergeCell ref="BBY95:BCA95"/>
    <mergeCell ref="BCB95:BCD95"/>
    <mergeCell ref="BCE95:BCG95"/>
    <mergeCell ref="BBD95:BBF95"/>
    <mergeCell ref="BBG95:BBI95"/>
    <mergeCell ref="BBJ95:BBL95"/>
    <mergeCell ref="BBM95:BBO95"/>
    <mergeCell ref="BBP95:BBR95"/>
    <mergeCell ref="BAO95:BAQ95"/>
    <mergeCell ref="BAR95:BAT95"/>
    <mergeCell ref="BAU95:BAW95"/>
    <mergeCell ref="BAX95:BAZ95"/>
    <mergeCell ref="BBA95:BBC95"/>
    <mergeCell ref="AZZ95:BAB95"/>
    <mergeCell ref="BAC95:BAE95"/>
    <mergeCell ref="BAF95:BAH95"/>
    <mergeCell ref="BAI95:BAK95"/>
    <mergeCell ref="BAL95:BAN95"/>
    <mergeCell ref="BEA95:BEC95"/>
    <mergeCell ref="BED95:BEF95"/>
    <mergeCell ref="BEG95:BEI95"/>
    <mergeCell ref="BEJ95:BEL95"/>
    <mergeCell ref="BEM95:BEO95"/>
    <mergeCell ref="BDL95:BDN95"/>
    <mergeCell ref="BDO95:BDQ95"/>
    <mergeCell ref="BDR95:BDT95"/>
    <mergeCell ref="BDU95:BDW95"/>
    <mergeCell ref="BDX95:BDZ95"/>
    <mergeCell ref="BCW95:BCY95"/>
    <mergeCell ref="BCZ95:BDB95"/>
    <mergeCell ref="BDC95:BDE95"/>
    <mergeCell ref="BDF95:BDH95"/>
    <mergeCell ref="BDI95:BDK95"/>
    <mergeCell ref="BCH95:BCJ95"/>
    <mergeCell ref="BCK95:BCM95"/>
    <mergeCell ref="BCN95:BCP95"/>
    <mergeCell ref="BCQ95:BCS95"/>
    <mergeCell ref="BCT95:BCV95"/>
    <mergeCell ref="BGI95:BGK95"/>
    <mergeCell ref="BGL95:BGN95"/>
    <mergeCell ref="BGO95:BGQ95"/>
    <mergeCell ref="BGR95:BGT95"/>
    <mergeCell ref="BGU95:BGW95"/>
    <mergeCell ref="BFT95:BFV95"/>
    <mergeCell ref="BFW95:BFY95"/>
    <mergeCell ref="BFZ95:BGB95"/>
    <mergeCell ref="BGC95:BGE95"/>
    <mergeCell ref="BGF95:BGH95"/>
    <mergeCell ref="BFE95:BFG95"/>
    <mergeCell ref="BFH95:BFJ95"/>
    <mergeCell ref="BFK95:BFM95"/>
    <mergeCell ref="BFN95:BFP95"/>
    <mergeCell ref="BFQ95:BFS95"/>
    <mergeCell ref="BEP95:BER95"/>
    <mergeCell ref="BES95:BEU95"/>
    <mergeCell ref="BEV95:BEX95"/>
    <mergeCell ref="BEY95:BFA95"/>
    <mergeCell ref="BFB95:BFD95"/>
    <mergeCell ref="BIQ95:BIS95"/>
    <mergeCell ref="BIT95:BIV95"/>
    <mergeCell ref="BIW95:BIY95"/>
    <mergeCell ref="BIZ95:BJB95"/>
    <mergeCell ref="BJC95:BJE95"/>
    <mergeCell ref="BIB95:BID95"/>
    <mergeCell ref="BIE95:BIG95"/>
    <mergeCell ref="BIH95:BIJ95"/>
    <mergeCell ref="BIK95:BIM95"/>
    <mergeCell ref="BIN95:BIP95"/>
    <mergeCell ref="BHM95:BHO95"/>
    <mergeCell ref="BHP95:BHR95"/>
    <mergeCell ref="BHS95:BHU95"/>
    <mergeCell ref="BHV95:BHX95"/>
    <mergeCell ref="BHY95:BIA95"/>
    <mergeCell ref="BGX95:BGZ95"/>
    <mergeCell ref="BHA95:BHC95"/>
    <mergeCell ref="BHD95:BHF95"/>
    <mergeCell ref="BHG95:BHI95"/>
    <mergeCell ref="BHJ95:BHL95"/>
    <mergeCell ref="BKY95:BLA95"/>
    <mergeCell ref="BLB95:BLD95"/>
    <mergeCell ref="BLE95:BLG95"/>
    <mergeCell ref="BLH95:BLJ95"/>
    <mergeCell ref="BLK95:BLM95"/>
    <mergeCell ref="BKJ95:BKL95"/>
    <mergeCell ref="BKM95:BKO95"/>
    <mergeCell ref="BKP95:BKR95"/>
    <mergeCell ref="BKS95:BKU95"/>
    <mergeCell ref="BKV95:BKX95"/>
    <mergeCell ref="BJU95:BJW95"/>
    <mergeCell ref="BJX95:BJZ95"/>
    <mergeCell ref="BKA95:BKC95"/>
    <mergeCell ref="BKD95:BKF95"/>
    <mergeCell ref="BKG95:BKI95"/>
    <mergeCell ref="BJF95:BJH95"/>
    <mergeCell ref="BJI95:BJK95"/>
    <mergeCell ref="BJL95:BJN95"/>
    <mergeCell ref="BJO95:BJQ95"/>
    <mergeCell ref="BJR95:BJT95"/>
    <mergeCell ref="BNG95:BNI95"/>
    <mergeCell ref="BNJ95:BNL95"/>
    <mergeCell ref="BNM95:BNO95"/>
    <mergeCell ref="BNP95:BNR95"/>
    <mergeCell ref="BNS95:BNU95"/>
    <mergeCell ref="BMR95:BMT95"/>
    <mergeCell ref="BMU95:BMW95"/>
    <mergeCell ref="BMX95:BMZ95"/>
    <mergeCell ref="BNA95:BNC95"/>
    <mergeCell ref="BND95:BNF95"/>
    <mergeCell ref="BMC95:BME95"/>
    <mergeCell ref="BMF95:BMH95"/>
    <mergeCell ref="BMI95:BMK95"/>
    <mergeCell ref="BML95:BMN95"/>
    <mergeCell ref="BMO95:BMQ95"/>
    <mergeCell ref="BLN95:BLP95"/>
    <mergeCell ref="BLQ95:BLS95"/>
    <mergeCell ref="BLT95:BLV95"/>
    <mergeCell ref="BLW95:BLY95"/>
    <mergeCell ref="BLZ95:BMB95"/>
    <mergeCell ref="BPO95:BPQ95"/>
    <mergeCell ref="BPR95:BPT95"/>
    <mergeCell ref="BPU95:BPW95"/>
    <mergeCell ref="BPX95:BPZ95"/>
    <mergeCell ref="BQA95:BQC95"/>
    <mergeCell ref="BOZ95:BPB95"/>
    <mergeCell ref="BPC95:BPE95"/>
    <mergeCell ref="BPF95:BPH95"/>
    <mergeCell ref="BPI95:BPK95"/>
    <mergeCell ref="BPL95:BPN95"/>
    <mergeCell ref="BOK95:BOM95"/>
    <mergeCell ref="BON95:BOP95"/>
    <mergeCell ref="BOQ95:BOS95"/>
    <mergeCell ref="BOT95:BOV95"/>
    <mergeCell ref="BOW95:BOY95"/>
    <mergeCell ref="BNV95:BNX95"/>
    <mergeCell ref="BNY95:BOA95"/>
    <mergeCell ref="BOB95:BOD95"/>
    <mergeCell ref="BOE95:BOG95"/>
    <mergeCell ref="BOH95:BOJ95"/>
    <mergeCell ref="BRW95:BRY95"/>
    <mergeCell ref="BRZ95:BSB95"/>
    <mergeCell ref="BSC95:BSE95"/>
    <mergeCell ref="BSF95:BSH95"/>
    <mergeCell ref="BSI95:BSK95"/>
    <mergeCell ref="BRH95:BRJ95"/>
    <mergeCell ref="BRK95:BRM95"/>
    <mergeCell ref="BRN95:BRP95"/>
    <mergeCell ref="BRQ95:BRS95"/>
    <mergeCell ref="BRT95:BRV95"/>
    <mergeCell ref="BQS95:BQU95"/>
    <mergeCell ref="BQV95:BQX95"/>
    <mergeCell ref="BQY95:BRA95"/>
    <mergeCell ref="BRB95:BRD95"/>
    <mergeCell ref="BRE95:BRG95"/>
    <mergeCell ref="BQD95:BQF95"/>
    <mergeCell ref="BQG95:BQI95"/>
    <mergeCell ref="BQJ95:BQL95"/>
    <mergeCell ref="BQM95:BQO95"/>
    <mergeCell ref="BQP95:BQR95"/>
    <mergeCell ref="BUE95:BUG95"/>
    <mergeCell ref="BUH95:BUJ95"/>
    <mergeCell ref="BUK95:BUM95"/>
    <mergeCell ref="BUN95:BUP95"/>
    <mergeCell ref="BUQ95:BUS95"/>
    <mergeCell ref="BTP95:BTR95"/>
    <mergeCell ref="BTS95:BTU95"/>
    <mergeCell ref="BTV95:BTX95"/>
    <mergeCell ref="BTY95:BUA95"/>
    <mergeCell ref="BUB95:BUD95"/>
    <mergeCell ref="BTA95:BTC95"/>
    <mergeCell ref="BTD95:BTF95"/>
    <mergeCell ref="BTG95:BTI95"/>
    <mergeCell ref="BTJ95:BTL95"/>
    <mergeCell ref="BTM95:BTO95"/>
    <mergeCell ref="BSL95:BSN95"/>
    <mergeCell ref="BSO95:BSQ95"/>
    <mergeCell ref="BSR95:BST95"/>
    <mergeCell ref="BSU95:BSW95"/>
    <mergeCell ref="BSX95:BSZ95"/>
    <mergeCell ref="BWM95:BWO95"/>
    <mergeCell ref="BWP95:BWR95"/>
    <mergeCell ref="BWS95:BWU95"/>
    <mergeCell ref="BWV95:BWX95"/>
    <mergeCell ref="BWY95:BXA95"/>
    <mergeCell ref="BVX95:BVZ95"/>
    <mergeCell ref="BWA95:BWC95"/>
    <mergeCell ref="BWD95:BWF95"/>
    <mergeCell ref="BWG95:BWI95"/>
    <mergeCell ref="BWJ95:BWL95"/>
    <mergeCell ref="BVI95:BVK95"/>
    <mergeCell ref="BVL95:BVN95"/>
    <mergeCell ref="BVO95:BVQ95"/>
    <mergeCell ref="BVR95:BVT95"/>
    <mergeCell ref="BVU95:BVW95"/>
    <mergeCell ref="BUT95:BUV95"/>
    <mergeCell ref="BUW95:BUY95"/>
    <mergeCell ref="BUZ95:BVB95"/>
    <mergeCell ref="BVC95:BVE95"/>
    <mergeCell ref="BVF95:BVH95"/>
    <mergeCell ref="BYU95:BYW95"/>
    <mergeCell ref="BYX95:BYZ95"/>
    <mergeCell ref="BZA95:BZC95"/>
    <mergeCell ref="BZD95:BZF95"/>
    <mergeCell ref="BZG95:BZI95"/>
    <mergeCell ref="BYF95:BYH95"/>
    <mergeCell ref="BYI95:BYK95"/>
    <mergeCell ref="BYL95:BYN95"/>
    <mergeCell ref="BYO95:BYQ95"/>
    <mergeCell ref="BYR95:BYT95"/>
    <mergeCell ref="BXQ95:BXS95"/>
    <mergeCell ref="BXT95:BXV95"/>
    <mergeCell ref="BXW95:BXY95"/>
    <mergeCell ref="BXZ95:BYB95"/>
    <mergeCell ref="BYC95:BYE95"/>
    <mergeCell ref="BXB95:BXD95"/>
    <mergeCell ref="BXE95:BXG95"/>
    <mergeCell ref="BXH95:BXJ95"/>
    <mergeCell ref="BXK95:BXM95"/>
    <mergeCell ref="BXN95:BXP95"/>
    <mergeCell ref="CBC95:CBE95"/>
    <mergeCell ref="CBF95:CBH95"/>
    <mergeCell ref="CBI95:CBK95"/>
    <mergeCell ref="CBL95:CBN95"/>
    <mergeCell ref="CBO95:CBQ95"/>
    <mergeCell ref="CAN95:CAP95"/>
    <mergeCell ref="CAQ95:CAS95"/>
    <mergeCell ref="CAT95:CAV95"/>
    <mergeCell ref="CAW95:CAY95"/>
    <mergeCell ref="CAZ95:CBB95"/>
    <mergeCell ref="BZY95:CAA95"/>
    <mergeCell ref="CAB95:CAD95"/>
    <mergeCell ref="CAE95:CAG95"/>
    <mergeCell ref="CAH95:CAJ95"/>
    <mergeCell ref="CAK95:CAM95"/>
    <mergeCell ref="BZJ95:BZL95"/>
    <mergeCell ref="BZM95:BZO95"/>
    <mergeCell ref="BZP95:BZR95"/>
    <mergeCell ref="BZS95:BZU95"/>
    <mergeCell ref="BZV95:BZX95"/>
    <mergeCell ref="CDK95:CDM95"/>
    <mergeCell ref="CDN95:CDP95"/>
    <mergeCell ref="CDQ95:CDS95"/>
    <mergeCell ref="CDT95:CDV95"/>
    <mergeCell ref="CDW95:CDY95"/>
    <mergeCell ref="CCV95:CCX95"/>
    <mergeCell ref="CCY95:CDA95"/>
    <mergeCell ref="CDB95:CDD95"/>
    <mergeCell ref="CDE95:CDG95"/>
    <mergeCell ref="CDH95:CDJ95"/>
    <mergeCell ref="CCG95:CCI95"/>
    <mergeCell ref="CCJ95:CCL95"/>
    <mergeCell ref="CCM95:CCO95"/>
    <mergeCell ref="CCP95:CCR95"/>
    <mergeCell ref="CCS95:CCU95"/>
    <mergeCell ref="CBR95:CBT95"/>
    <mergeCell ref="CBU95:CBW95"/>
    <mergeCell ref="CBX95:CBZ95"/>
    <mergeCell ref="CCA95:CCC95"/>
    <mergeCell ref="CCD95:CCF95"/>
    <mergeCell ref="CFS95:CFU95"/>
    <mergeCell ref="CFV95:CFX95"/>
    <mergeCell ref="CFY95:CGA95"/>
    <mergeCell ref="CGB95:CGD95"/>
    <mergeCell ref="CGE95:CGG95"/>
    <mergeCell ref="CFD95:CFF95"/>
    <mergeCell ref="CFG95:CFI95"/>
    <mergeCell ref="CFJ95:CFL95"/>
    <mergeCell ref="CFM95:CFO95"/>
    <mergeCell ref="CFP95:CFR95"/>
    <mergeCell ref="CEO95:CEQ95"/>
    <mergeCell ref="CER95:CET95"/>
    <mergeCell ref="CEU95:CEW95"/>
    <mergeCell ref="CEX95:CEZ95"/>
    <mergeCell ref="CFA95:CFC95"/>
    <mergeCell ref="CDZ95:CEB95"/>
    <mergeCell ref="CEC95:CEE95"/>
    <mergeCell ref="CEF95:CEH95"/>
    <mergeCell ref="CEI95:CEK95"/>
    <mergeCell ref="CEL95:CEN95"/>
    <mergeCell ref="CIA95:CIC95"/>
    <mergeCell ref="CID95:CIF95"/>
    <mergeCell ref="CIG95:CII95"/>
    <mergeCell ref="CIJ95:CIL95"/>
    <mergeCell ref="CIM95:CIO95"/>
    <mergeCell ref="CHL95:CHN95"/>
    <mergeCell ref="CHO95:CHQ95"/>
    <mergeCell ref="CHR95:CHT95"/>
    <mergeCell ref="CHU95:CHW95"/>
    <mergeCell ref="CHX95:CHZ95"/>
    <mergeCell ref="CGW95:CGY95"/>
    <mergeCell ref="CGZ95:CHB95"/>
    <mergeCell ref="CHC95:CHE95"/>
    <mergeCell ref="CHF95:CHH95"/>
    <mergeCell ref="CHI95:CHK95"/>
    <mergeCell ref="CGH95:CGJ95"/>
    <mergeCell ref="CGK95:CGM95"/>
    <mergeCell ref="CGN95:CGP95"/>
    <mergeCell ref="CGQ95:CGS95"/>
    <mergeCell ref="CGT95:CGV95"/>
    <mergeCell ref="CKI95:CKK95"/>
    <mergeCell ref="CKL95:CKN95"/>
    <mergeCell ref="CKO95:CKQ95"/>
    <mergeCell ref="CKR95:CKT95"/>
    <mergeCell ref="CKU95:CKW95"/>
    <mergeCell ref="CJT95:CJV95"/>
    <mergeCell ref="CJW95:CJY95"/>
    <mergeCell ref="CJZ95:CKB95"/>
    <mergeCell ref="CKC95:CKE95"/>
    <mergeCell ref="CKF95:CKH95"/>
    <mergeCell ref="CJE95:CJG95"/>
    <mergeCell ref="CJH95:CJJ95"/>
    <mergeCell ref="CJK95:CJM95"/>
    <mergeCell ref="CJN95:CJP95"/>
    <mergeCell ref="CJQ95:CJS95"/>
    <mergeCell ref="CIP95:CIR95"/>
    <mergeCell ref="CIS95:CIU95"/>
    <mergeCell ref="CIV95:CIX95"/>
    <mergeCell ref="CIY95:CJA95"/>
    <mergeCell ref="CJB95:CJD95"/>
    <mergeCell ref="CMQ95:CMS95"/>
    <mergeCell ref="CMT95:CMV95"/>
    <mergeCell ref="CMW95:CMY95"/>
    <mergeCell ref="CMZ95:CNB95"/>
    <mergeCell ref="CNC95:CNE95"/>
    <mergeCell ref="CMB95:CMD95"/>
    <mergeCell ref="CME95:CMG95"/>
    <mergeCell ref="CMH95:CMJ95"/>
    <mergeCell ref="CMK95:CMM95"/>
    <mergeCell ref="CMN95:CMP95"/>
    <mergeCell ref="CLM95:CLO95"/>
    <mergeCell ref="CLP95:CLR95"/>
    <mergeCell ref="CLS95:CLU95"/>
    <mergeCell ref="CLV95:CLX95"/>
    <mergeCell ref="CLY95:CMA95"/>
    <mergeCell ref="CKX95:CKZ95"/>
    <mergeCell ref="CLA95:CLC95"/>
    <mergeCell ref="CLD95:CLF95"/>
    <mergeCell ref="CLG95:CLI95"/>
    <mergeCell ref="CLJ95:CLL95"/>
    <mergeCell ref="COY95:CPA95"/>
    <mergeCell ref="CPB95:CPD95"/>
    <mergeCell ref="CPE95:CPG95"/>
    <mergeCell ref="CPH95:CPJ95"/>
    <mergeCell ref="CPK95:CPM95"/>
    <mergeCell ref="COJ95:COL95"/>
    <mergeCell ref="COM95:COO95"/>
    <mergeCell ref="COP95:COR95"/>
    <mergeCell ref="COS95:COU95"/>
    <mergeCell ref="COV95:COX95"/>
    <mergeCell ref="CNU95:CNW95"/>
    <mergeCell ref="CNX95:CNZ95"/>
    <mergeCell ref="COA95:COC95"/>
    <mergeCell ref="COD95:COF95"/>
    <mergeCell ref="COG95:COI95"/>
    <mergeCell ref="CNF95:CNH95"/>
    <mergeCell ref="CNI95:CNK95"/>
    <mergeCell ref="CNL95:CNN95"/>
    <mergeCell ref="CNO95:CNQ95"/>
    <mergeCell ref="CNR95:CNT95"/>
    <mergeCell ref="CRG95:CRI95"/>
    <mergeCell ref="CRJ95:CRL95"/>
    <mergeCell ref="CRM95:CRO95"/>
    <mergeCell ref="CRP95:CRR95"/>
    <mergeCell ref="CRS95:CRU95"/>
    <mergeCell ref="CQR95:CQT95"/>
    <mergeCell ref="CQU95:CQW95"/>
    <mergeCell ref="CQX95:CQZ95"/>
    <mergeCell ref="CRA95:CRC95"/>
    <mergeCell ref="CRD95:CRF95"/>
    <mergeCell ref="CQC95:CQE95"/>
    <mergeCell ref="CQF95:CQH95"/>
    <mergeCell ref="CQI95:CQK95"/>
    <mergeCell ref="CQL95:CQN95"/>
    <mergeCell ref="CQO95:CQQ95"/>
    <mergeCell ref="CPN95:CPP95"/>
    <mergeCell ref="CPQ95:CPS95"/>
    <mergeCell ref="CPT95:CPV95"/>
    <mergeCell ref="CPW95:CPY95"/>
    <mergeCell ref="CPZ95:CQB95"/>
    <mergeCell ref="CTO95:CTQ95"/>
    <mergeCell ref="CTR95:CTT95"/>
    <mergeCell ref="CTU95:CTW95"/>
    <mergeCell ref="CTX95:CTZ95"/>
    <mergeCell ref="CUA95:CUC95"/>
    <mergeCell ref="CSZ95:CTB95"/>
    <mergeCell ref="CTC95:CTE95"/>
    <mergeCell ref="CTF95:CTH95"/>
    <mergeCell ref="CTI95:CTK95"/>
    <mergeCell ref="CTL95:CTN95"/>
    <mergeCell ref="CSK95:CSM95"/>
    <mergeCell ref="CSN95:CSP95"/>
    <mergeCell ref="CSQ95:CSS95"/>
    <mergeCell ref="CST95:CSV95"/>
    <mergeCell ref="CSW95:CSY95"/>
    <mergeCell ref="CRV95:CRX95"/>
    <mergeCell ref="CRY95:CSA95"/>
    <mergeCell ref="CSB95:CSD95"/>
    <mergeCell ref="CSE95:CSG95"/>
    <mergeCell ref="CSH95:CSJ95"/>
    <mergeCell ref="CVW95:CVY95"/>
    <mergeCell ref="CVZ95:CWB95"/>
    <mergeCell ref="CWC95:CWE95"/>
    <mergeCell ref="CWF95:CWH95"/>
    <mergeCell ref="CWI95:CWK95"/>
    <mergeCell ref="CVH95:CVJ95"/>
    <mergeCell ref="CVK95:CVM95"/>
    <mergeCell ref="CVN95:CVP95"/>
    <mergeCell ref="CVQ95:CVS95"/>
    <mergeCell ref="CVT95:CVV95"/>
    <mergeCell ref="CUS95:CUU95"/>
    <mergeCell ref="CUV95:CUX95"/>
    <mergeCell ref="CUY95:CVA95"/>
    <mergeCell ref="CVB95:CVD95"/>
    <mergeCell ref="CVE95:CVG95"/>
    <mergeCell ref="CUD95:CUF95"/>
    <mergeCell ref="CUG95:CUI95"/>
    <mergeCell ref="CUJ95:CUL95"/>
    <mergeCell ref="CUM95:CUO95"/>
    <mergeCell ref="CUP95:CUR95"/>
    <mergeCell ref="CYE95:CYG95"/>
    <mergeCell ref="CYH95:CYJ95"/>
    <mergeCell ref="CYK95:CYM95"/>
    <mergeCell ref="CYN95:CYP95"/>
    <mergeCell ref="CYQ95:CYS95"/>
    <mergeCell ref="CXP95:CXR95"/>
    <mergeCell ref="CXS95:CXU95"/>
    <mergeCell ref="CXV95:CXX95"/>
    <mergeCell ref="CXY95:CYA95"/>
    <mergeCell ref="CYB95:CYD95"/>
    <mergeCell ref="CXA95:CXC95"/>
    <mergeCell ref="CXD95:CXF95"/>
    <mergeCell ref="CXG95:CXI95"/>
    <mergeCell ref="CXJ95:CXL95"/>
    <mergeCell ref="CXM95:CXO95"/>
    <mergeCell ref="CWL95:CWN95"/>
    <mergeCell ref="CWO95:CWQ95"/>
    <mergeCell ref="CWR95:CWT95"/>
    <mergeCell ref="CWU95:CWW95"/>
    <mergeCell ref="CWX95:CWZ95"/>
    <mergeCell ref="DAM95:DAO95"/>
    <mergeCell ref="DAP95:DAR95"/>
    <mergeCell ref="DAS95:DAU95"/>
    <mergeCell ref="DAV95:DAX95"/>
    <mergeCell ref="DAY95:DBA95"/>
    <mergeCell ref="CZX95:CZZ95"/>
    <mergeCell ref="DAA95:DAC95"/>
    <mergeCell ref="DAD95:DAF95"/>
    <mergeCell ref="DAG95:DAI95"/>
    <mergeCell ref="DAJ95:DAL95"/>
    <mergeCell ref="CZI95:CZK95"/>
    <mergeCell ref="CZL95:CZN95"/>
    <mergeCell ref="CZO95:CZQ95"/>
    <mergeCell ref="CZR95:CZT95"/>
    <mergeCell ref="CZU95:CZW95"/>
    <mergeCell ref="CYT95:CYV95"/>
    <mergeCell ref="CYW95:CYY95"/>
    <mergeCell ref="CYZ95:CZB95"/>
    <mergeCell ref="CZC95:CZE95"/>
    <mergeCell ref="CZF95:CZH95"/>
    <mergeCell ref="DCU95:DCW95"/>
    <mergeCell ref="DCX95:DCZ95"/>
    <mergeCell ref="DDA95:DDC95"/>
    <mergeCell ref="DDD95:DDF95"/>
    <mergeCell ref="DDG95:DDI95"/>
    <mergeCell ref="DCF95:DCH95"/>
    <mergeCell ref="DCI95:DCK95"/>
    <mergeCell ref="DCL95:DCN95"/>
    <mergeCell ref="DCO95:DCQ95"/>
    <mergeCell ref="DCR95:DCT95"/>
    <mergeCell ref="DBQ95:DBS95"/>
    <mergeCell ref="DBT95:DBV95"/>
    <mergeCell ref="DBW95:DBY95"/>
    <mergeCell ref="DBZ95:DCB95"/>
    <mergeCell ref="DCC95:DCE95"/>
    <mergeCell ref="DBB95:DBD95"/>
    <mergeCell ref="DBE95:DBG95"/>
    <mergeCell ref="DBH95:DBJ95"/>
    <mergeCell ref="DBK95:DBM95"/>
    <mergeCell ref="DBN95:DBP95"/>
    <mergeCell ref="DFC95:DFE95"/>
    <mergeCell ref="DFF95:DFH95"/>
    <mergeCell ref="DFI95:DFK95"/>
    <mergeCell ref="DFL95:DFN95"/>
    <mergeCell ref="DFO95:DFQ95"/>
    <mergeCell ref="DEN95:DEP95"/>
    <mergeCell ref="DEQ95:DES95"/>
    <mergeCell ref="DET95:DEV95"/>
    <mergeCell ref="DEW95:DEY95"/>
    <mergeCell ref="DEZ95:DFB95"/>
    <mergeCell ref="DDY95:DEA95"/>
    <mergeCell ref="DEB95:DED95"/>
    <mergeCell ref="DEE95:DEG95"/>
    <mergeCell ref="DEH95:DEJ95"/>
    <mergeCell ref="DEK95:DEM95"/>
    <mergeCell ref="DDJ95:DDL95"/>
    <mergeCell ref="DDM95:DDO95"/>
    <mergeCell ref="DDP95:DDR95"/>
    <mergeCell ref="DDS95:DDU95"/>
    <mergeCell ref="DDV95:DDX95"/>
    <mergeCell ref="DHK95:DHM95"/>
    <mergeCell ref="DHN95:DHP95"/>
    <mergeCell ref="DHQ95:DHS95"/>
    <mergeCell ref="DHT95:DHV95"/>
    <mergeCell ref="DHW95:DHY95"/>
    <mergeCell ref="DGV95:DGX95"/>
    <mergeCell ref="DGY95:DHA95"/>
    <mergeCell ref="DHB95:DHD95"/>
    <mergeCell ref="DHE95:DHG95"/>
    <mergeCell ref="DHH95:DHJ95"/>
    <mergeCell ref="DGG95:DGI95"/>
    <mergeCell ref="DGJ95:DGL95"/>
    <mergeCell ref="DGM95:DGO95"/>
    <mergeCell ref="DGP95:DGR95"/>
    <mergeCell ref="DGS95:DGU95"/>
    <mergeCell ref="DFR95:DFT95"/>
    <mergeCell ref="DFU95:DFW95"/>
    <mergeCell ref="DFX95:DFZ95"/>
    <mergeCell ref="DGA95:DGC95"/>
    <mergeCell ref="DGD95:DGF95"/>
    <mergeCell ref="DJS95:DJU95"/>
    <mergeCell ref="DJV95:DJX95"/>
    <mergeCell ref="DJY95:DKA95"/>
    <mergeCell ref="DKB95:DKD95"/>
    <mergeCell ref="DKE95:DKG95"/>
    <mergeCell ref="DJD95:DJF95"/>
    <mergeCell ref="DJG95:DJI95"/>
    <mergeCell ref="DJJ95:DJL95"/>
    <mergeCell ref="DJM95:DJO95"/>
    <mergeCell ref="DJP95:DJR95"/>
    <mergeCell ref="DIO95:DIQ95"/>
    <mergeCell ref="DIR95:DIT95"/>
    <mergeCell ref="DIU95:DIW95"/>
    <mergeCell ref="DIX95:DIZ95"/>
    <mergeCell ref="DJA95:DJC95"/>
    <mergeCell ref="DHZ95:DIB95"/>
    <mergeCell ref="DIC95:DIE95"/>
    <mergeCell ref="DIF95:DIH95"/>
    <mergeCell ref="DII95:DIK95"/>
    <mergeCell ref="DIL95:DIN95"/>
    <mergeCell ref="DMA95:DMC95"/>
    <mergeCell ref="DMD95:DMF95"/>
    <mergeCell ref="DMG95:DMI95"/>
    <mergeCell ref="DMJ95:DML95"/>
    <mergeCell ref="DMM95:DMO95"/>
    <mergeCell ref="DLL95:DLN95"/>
    <mergeCell ref="DLO95:DLQ95"/>
    <mergeCell ref="DLR95:DLT95"/>
    <mergeCell ref="DLU95:DLW95"/>
    <mergeCell ref="DLX95:DLZ95"/>
    <mergeCell ref="DKW95:DKY95"/>
    <mergeCell ref="DKZ95:DLB95"/>
    <mergeCell ref="DLC95:DLE95"/>
    <mergeCell ref="DLF95:DLH95"/>
    <mergeCell ref="DLI95:DLK95"/>
    <mergeCell ref="DKH95:DKJ95"/>
    <mergeCell ref="DKK95:DKM95"/>
    <mergeCell ref="DKN95:DKP95"/>
    <mergeCell ref="DKQ95:DKS95"/>
    <mergeCell ref="DKT95:DKV95"/>
    <mergeCell ref="DOI95:DOK95"/>
    <mergeCell ref="DOL95:DON95"/>
    <mergeCell ref="DOO95:DOQ95"/>
    <mergeCell ref="DOR95:DOT95"/>
    <mergeCell ref="DOU95:DOW95"/>
    <mergeCell ref="DNT95:DNV95"/>
    <mergeCell ref="DNW95:DNY95"/>
    <mergeCell ref="DNZ95:DOB95"/>
    <mergeCell ref="DOC95:DOE95"/>
    <mergeCell ref="DOF95:DOH95"/>
    <mergeCell ref="DNE95:DNG95"/>
    <mergeCell ref="DNH95:DNJ95"/>
    <mergeCell ref="DNK95:DNM95"/>
    <mergeCell ref="DNN95:DNP95"/>
    <mergeCell ref="DNQ95:DNS95"/>
    <mergeCell ref="DMP95:DMR95"/>
    <mergeCell ref="DMS95:DMU95"/>
    <mergeCell ref="DMV95:DMX95"/>
    <mergeCell ref="DMY95:DNA95"/>
    <mergeCell ref="DNB95:DND95"/>
    <mergeCell ref="DQQ95:DQS95"/>
    <mergeCell ref="DQT95:DQV95"/>
    <mergeCell ref="DQW95:DQY95"/>
    <mergeCell ref="DQZ95:DRB95"/>
    <mergeCell ref="DRC95:DRE95"/>
    <mergeCell ref="DQB95:DQD95"/>
    <mergeCell ref="DQE95:DQG95"/>
    <mergeCell ref="DQH95:DQJ95"/>
    <mergeCell ref="DQK95:DQM95"/>
    <mergeCell ref="DQN95:DQP95"/>
    <mergeCell ref="DPM95:DPO95"/>
    <mergeCell ref="DPP95:DPR95"/>
    <mergeCell ref="DPS95:DPU95"/>
    <mergeCell ref="DPV95:DPX95"/>
    <mergeCell ref="DPY95:DQA95"/>
    <mergeCell ref="DOX95:DOZ95"/>
    <mergeCell ref="DPA95:DPC95"/>
    <mergeCell ref="DPD95:DPF95"/>
    <mergeCell ref="DPG95:DPI95"/>
    <mergeCell ref="DPJ95:DPL95"/>
    <mergeCell ref="DSY95:DTA95"/>
    <mergeCell ref="DTB95:DTD95"/>
    <mergeCell ref="DTE95:DTG95"/>
    <mergeCell ref="DTH95:DTJ95"/>
    <mergeCell ref="DTK95:DTM95"/>
    <mergeCell ref="DSJ95:DSL95"/>
    <mergeCell ref="DSM95:DSO95"/>
    <mergeCell ref="DSP95:DSR95"/>
    <mergeCell ref="DSS95:DSU95"/>
    <mergeCell ref="DSV95:DSX95"/>
    <mergeCell ref="DRU95:DRW95"/>
    <mergeCell ref="DRX95:DRZ95"/>
    <mergeCell ref="DSA95:DSC95"/>
    <mergeCell ref="DSD95:DSF95"/>
    <mergeCell ref="DSG95:DSI95"/>
    <mergeCell ref="DRF95:DRH95"/>
    <mergeCell ref="DRI95:DRK95"/>
    <mergeCell ref="DRL95:DRN95"/>
    <mergeCell ref="DRO95:DRQ95"/>
    <mergeCell ref="DRR95:DRT95"/>
    <mergeCell ref="DVG95:DVI95"/>
    <mergeCell ref="DVJ95:DVL95"/>
    <mergeCell ref="DVM95:DVO95"/>
    <mergeCell ref="DVP95:DVR95"/>
    <mergeCell ref="DVS95:DVU95"/>
    <mergeCell ref="DUR95:DUT95"/>
    <mergeCell ref="DUU95:DUW95"/>
    <mergeCell ref="DUX95:DUZ95"/>
    <mergeCell ref="DVA95:DVC95"/>
    <mergeCell ref="DVD95:DVF95"/>
    <mergeCell ref="DUC95:DUE95"/>
    <mergeCell ref="DUF95:DUH95"/>
    <mergeCell ref="DUI95:DUK95"/>
    <mergeCell ref="DUL95:DUN95"/>
    <mergeCell ref="DUO95:DUQ95"/>
    <mergeCell ref="DTN95:DTP95"/>
    <mergeCell ref="DTQ95:DTS95"/>
    <mergeCell ref="DTT95:DTV95"/>
    <mergeCell ref="DTW95:DTY95"/>
    <mergeCell ref="DTZ95:DUB95"/>
    <mergeCell ref="DXO95:DXQ95"/>
    <mergeCell ref="DXR95:DXT95"/>
    <mergeCell ref="DXU95:DXW95"/>
    <mergeCell ref="DXX95:DXZ95"/>
    <mergeCell ref="DYA95:DYC95"/>
    <mergeCell ref="DWZ95:DXB95"/>
    <mergeCell ref="DXC95:DXE95"/>
    <mergeCell ref="DXF95:DXH95"/>
    <mergeCell ref="DXI95:DXK95"/>
    <mergeCell ref="DXL95:DXN95"/>
    <mergeCell ref="DWK95:DWM95"/>
    <mergeCell ref="DWN95:DWP95"/>
    <mergeCell ref="DWQ95:DWS95"/>
    <mergeCell ref="DWT95:DWV95"/>
    <mergeCell ref="DWW95:DWY95"/>
    <mergeCell ref="DVV95:DVX95"/>
    <mergeCell ref="DVY95:DWA95"/>
    <mergeCell ref="DWB95:DWD95"/>
    <mergeCell ref="DWE95:DWG95"/>
    <mergeCell ref="DWH95:DWJ95"/>
    <mergeCell ref="DZW95:DZY95"/>
    <mergeCell ref="DZZ95:EAB95"/>
    <mergeCell ref="EAC95:EAE95"/>
    <mergeCell ref="EAF95:EAH95"/>
    <mergeCell ref="EAI95:EAK95"/>
    <mergeCell ref="DZH95:DZJ95"/>
    <mergeCell ref="DZK95:DZM95"/>
    <mergeCell ref="DZN95:DZP95"/>
    <mergeCell ref="DZQ95:DZS95"/>
    <mergeCell ref="DZT95:DZV95"/>
    <mergeCell ref="DYS95:DYU95"/>
    <mergeCell ref="DYV95:DYX95"/>
    <mergeCell ref="DYY95:DZA95"/>
    <mergeCell ref="DZB95:DZD95"/>
    <mergeCell ref="DZE95:DZG95"/>
    <mergeCell ref="DYD95:DYF95"/>
    <mergeCell ref="DYG95:DYI95"/>
    <mergeCell ref="DYJ95:DYL95"/>
    <mergeCell ref="DYM95:DYO95"/>
    <mergeCell ref="DYP95:DYR95"/>
    <mergeCell ref="ECE95:ECG95"/>
    <mergeCell ref="ECH95:ECJ95"/>
    <mergeCell ref="ECK95:ECM95"/>
    <mergeCell ref="ECN95:ECP95"/>
    <mergeCell ref="ECQ95:ECS95"/>
    <mergeCell ref="EBP95:EBR95"/>
    <mergeCell ref="EBS95:EBU95"/>
    <mergeCell ref="EBV95:EBX95"/>
    <mergeCell ref="EBY95:ECA95"/>
    <mergeCell ref="ECB95:ECD95"/>
    <mergeCell ref="EBA95:EBC95"/>
    <mergeCell ref="EBD95:EBF95"/>
    <mergeCell ref="EBG95:EBI95"/>
    <mergeCell ref="EBJ95:EBL95"/>
    <mergeCell ref="EBM95:EBO95"/>
    <mergeCell ref="EAL95:EAN95"/>
    <mergeCell ref="EAO95:EAQ95"/>
    <mergeCell ref="EAR95:EAT95"/>
    <mergeCell ref="EAU95:EAW95"/>
    <mergeCell ref="EAX95:EAZ95"/>
    <mergeCell ref="EEM95:EEO95"/>
    <mergeCell ref="EEP95:EER95"/>
    <mergeCell ref="EES95:EEU95"/>
    <mergeCell ref="EEV95:EEX95"/>
    <mergeCell ref="EEY95:EFA95"/>
    <mergeCell ref="EDX95:EDZ95"/>
    <mergeCell ref="EEA95:EEC95"/>
    <mergeCell ref="EED95:EEF95"/>
    <mergeCell ref="EEG95:EEI95"/>
    <mergeCell ref="EEJ95:EEL95"/>
    <mergeCell ref="EDI95:EDK95"/>
    <mergeCell ref="EDL95:EDN95"/>
    <mergeCell ref="EDO95:EDQ95"/>
    <mergeCell ref="EDR95:EDT95"/>
    <mergeCell ref="EDU95:EDW95"/>
    <mergeCell ref="ECT95:ECV95"/>
    <mergeCell ref="ECW95:ECY95"/>
    <mergeCell ref="ECZ95:EDB95"/>
    <mergeCell ref="EDC95:EDE95"/>
    <mergeCell ref="EDF95:EDH95"/>
    <mergeCell ref="EGU95:EGW95"/>
    <mergeCell ref="EGX95:EGZ95"/>
    <mergeCell ref="EHA95:EHC95"/>
    <mergeCell ref="EHD95:EHF95"/>
    <mergeCell ref="EHG95:EHI95"/>
    <mergeCell ref="EGF95:EGH95"/>
    <mergeCell ref="EGI95:EGK95"/>
    <mergeCell ref="EGL95:EGN95"/>
    <mergeCell ref="EGO95:EGQ95"/>
    <mergeCell ref="EGR95:EGT95"/>
    <mergeCell ref="EFQ95:EFS95"/>
    <mergeCell ref="EFT95:EFV95"/>
    <mergeCell ref="EFW95:EFY95"/>
    <mergeCell ref="EFZ95:EGB95"/>
    <mergeCell ref="EGC95:EGE95"/>
    <mergeCell ref="EFB95:EFD95"/>
    <mergeCell ref="EFE95:EFG95"/>
    <mergeCell ref="EFH95:EFJ95"/>
    <mergeCell ref="EFK95:EFM95"/>
    <mergeCell ref="EFN95:EFP95"/>
    <mergeCell ref="EJC95:EJE95"/>
    <mergeCell ref="EJF95:EJH95"/>
    <mergeCell ref="EJI95:EJK95"/>
    <mergeCell ref="EJL95:EJN95"/>
    <mergeCell ref="EJO95:EJQ95"/>
    <mergeCell ref="EIN95:EIP95"/>
    <mergeCell ref="EIQ95:EIS95"/>
    <mergeCell ref="EIT95:EIV95"/>
    <mergeCell ref="EIW95:EIY95"/>
    <mergeCell ref="EIZ95:EJB95"/>
    <mergeCell ref="EHY95:EIA95"/>
    <mergeCell ref="EIB95:EID95"/>
    <mergeCell ref="EIE95:EIG95"/>
    <mergeCell ref="EIH95:EIJ95"/>
    <mergeCell ref="EIK95:EIM95"/>
    <mergeCell ref="EHJ95:EHL95"/>
    <mergeCell ref="EHM95:EHO95"/>
    <mergeCell ref="EHP95:EHR95"/>
    <mergeCell ref="EHS95:EHU95"/>
    <mergeCell ref="EHV95:EHX95"/>
    <mergeCell ref="ELK95:ELM95"/>
    <mergeCell ref="ELN95:ELP95"/>
    <mergeCell ref="ELQ95:ELS95"/>
    <mergeCell ref="ELT95:ELV95"/>
    <mergeCell ref="ELW95:ELY95"/>
    <mergeCell ref="EKV95:EKX95"/>
    <mergeCell ref="EKY95:ELA95"/>
    <mergeCell ref="ELB95:ELD95"/>
    <mergeCell ref="ELE95:ELG95"/>
    <mergeCell ref="ELH95:ELJ95"/>
    <mergeCell ref="EKG95:EKI95"/>
    <mergeCell ref="EKJ95:EKL95"/>
    <mergeCell ref="EKM95:EKO95"/>
    <mergeCell ref="EKP95:EKR95"/>
    <mergeCell ref="EKS95:EKU95"/>
    <mergeCell ref="EJR95:EJT95"/>
    <mergeCell ref="EJU95:EJW95"/>
    <mergeCell ref="EJX95:EJZ95"/>
    <mergeCell ref="EKA95:EKC95"/>
    <mergeCell ref="EKD95:EKF95"/>
    <mergeCell ref="ENS95:ENU95"/>
    <mergeCell ref="ENV95:ENX95"/>
    <mergeCell ref="ENY95:EOA95"/>
    <mergeCell ref="EOB95:EOD95"/>
    <mergeCell ref="EOE95:EOG95"/>
    <mergeCell ref="END95:ENF95"/>
    <mergeCell ref="ENG95:ENI95"/>
    <mergeCell ref="ENJ95:ENL95"/>
    <mergeCell ref="ENM95:ENO95"/>
    <mergeCell ref="ENP95:ENR95"/>
    <mergeCell ref="EMO95:EMQ95"/>
    <mergeCell ref="EMR95:EMT95"/>
    <mergeCell ref="EMU95:EMW95"/>
    <mergeCell ref="EMX95:EMZ95"/>
    <mergeCell ref="ENA95:ENC95"/>
    <mergeCell ref="ELZ95:EMB95"/>
    <mergeCell ref="EMC95:EME95"/>
    <mergeCell ref="EMF95:EMH95"/>
    <mergeCell ref="EMI95:EMK95"/>
    <mergeCell ref="EML95:EMN95"/>
    <mergeCell ref="EQA95:EQC95"/>
    <mergeCell ref="EQD95:EQF95"/>
    <mergeCell ref="EQG95:EQI95"/>
    <mergeCell ref="EQJ95:EQL95"/>
    <mergeCell ref="EQM95:EQO95"/>
    <mergeCell ref="EPL95:EPN95"/>
    <mergeCell ref="EPO95:EPQ95"/>
    <mergeCell ref="EPR95:EPT95"/>
    <mergeCell ref="EPU95:EPW95"/>
    <mergeCell ref="EPX95:EPZ95"/>
    <mergeCell ref="EOW95:EOY95"/>
    <mergeCell ref="EOZ95:EPB95"/>
    <mergeCell ref="EPC95:EPE95"/>
    <mergeCell ref="EPF95:EPH95"/>
    <mergeCell ref="EPI95:EPK95"/>
    <mergeCell ref="EOH95:EOJ95"/>
    <mergeCell ref="EOK95:EOM95"/>
    <mergeCell ref="EON95:EOP95"/>
    <mergeCell ref="EOQ95:EOS95"/>
    <mergeCell ref="EOT95:EOV95"/>
    <mergeCell ref="ESI95:ESK95"/>
    <mergeCell ref="ESL95:ESN95"/>
    <mergeCell ref="ESO95:ESQ95"/>
    <mergeCell ref="ESR95:EST95"/>
    <mergeCell ref="ESU95:ESW95"/>
    <mergeCell ref="ERT95:ERV95"/>
    <mergeCell ref="ERW95:ERY95"/>
    <mergeCell ref="ERZ95:ESB95"/>
    <mergeCell ref="ESC95:ESE95"/>
    <mergeCell ref="ESF95:ESH95"/>
    <mergeCell ref="ERE95:ERG95"/>
    <mergeCell ref="ERH95:ERJ95"/>
    <mergeCell ref="ERK95:ERM95"/>
    <mergeCell ref="ERN95:ERP95"/>
    <mergeCell ref="ERQ95:ERS95"/>
    <mergeCell ref="EQP95:EQR95"/>
    <mergeCell ref="EQS95:EQU95"/>
    <mergeCell ref="EQV95:EQX95"/>
    <mergeCell ref="EQY95:ERA95"/>
    <mergeCell ref="ERB95:ERD95"/>
    <mergeCell ref="EUQ95:EUS95"/>
    <mergeCell ref="EUT95:EUV95"/>
    <mergeCell ref="EUW95:EUY95"/>
    <mergeCell ref="EUZ95:EVB95"/>
    <mergeCell ref="EVC95:EVE95"/>
    <mergeCell ref="EUB95:EUD95"/>
    <mergeCell ref="EUE95:EUG95"/>
    <mergeCell ref="EUH95:EUJ95"/>
    <mergeCell ref="EUK95:EUM95"/>
    <mergeCell ref="EUN95:EUP95"/>
    <mergeCell ref="ETM95:ETO95"/>
    <mergeCell ref="ETP95:ETR95"/>
    <mergeCell ref="ETS95:ETU95"/>
    <mergeCell ref="ETV95:ETX95"/>
    <mergeCell ref="ETY95:EUA95"/>
    <mergeCell ref="ESX95:ESZ95"/>
    <mergeCell ref="ETA95:ETC95"/>
    <mergeCell ref="ETD95:ETF95"/>
    <mergeCell ref="ETG95:ETI95"/>
    <mergeCell ref="ETJ95:ETL95"/>
    <mergeCell ref="EWY95:EXA95"/>
    <mergeCell ref="EXB95:EXD95"/>
    <mergeCell ref="EXE95:EXG95"/>
    <mergeCell ref="EXH95:EXJ95"/>
    <mergeCell ref="EXK95:EXM95"/>
    <mergeCell ref="EWJ95:EWL95"/>
    <mergeCell ref="EWM95:EWO95"/>
    <mergeCell ref="EWP95:EWR95"/>
    <mergeCell ref="EWS95:EWU95"/>
    <mergeCell ref="EWV95:EWX95"/>
    <mergeCell ref="EVU95:EVW95"/>
    <mergeCell ref="EVX95:EVZ95"/>
    <mergeCell ref="EWA95:EWC95"/>
    <mergeCell ref="EWD95:EWF95"/>
    <mergeCell ref="EWG95:EWI95"/>
    <mergeCell ref="EVF95:EVH95"/>
    <mergeCell ref="EVI95:EVK95"/>
    <mergeCell ref="EVL95:EVN95"/>
    <mergeCell ref="EVO95:EVQ95"/>
    <mergeCell ref="EVR95:EVT95"/>
    <mergeCell ref="EZG95:EZI95"/>
    <mergeCell ref="EZJ95:EZL95"/>
    <mergeCell ref="EZM95:EZO95"/>
    <mergeCell ref="EZP95:EZR95"/>
    <mergeCell ref="EZS95:EZU95"/>
    <mergeCell ref="EYR95:EYT95"/>
    <mergeCell ref="EYU95:EYW95"/>
    <mergeCell ref="EYX95:EYZ95"/>
    <mergeCell ref="EZA95:EZC95"/>
    <mergeCell ref="EZD95:EZF95"/>
    <mergeCell ref="EYC95:EYE95"/>
    <mergeCell ref="EYF95:EYH95"/>
    <mergeCell ref="EYI95:EYK95"/>
    <mergeCell ref="EYL95:EYN95"/>
    <mergeCell ref="EYO95:EYQ95"/>
    <mergeCell ref="EXN95:EXP95"/>
    <mergeCell ref="EXQ95:EXS95"/>
    <mergeCell ref="EXT95:EXV95"/>
    <mergeCell ref="EXW95:EXY95"/>
    <mergeCell ref="EXZ95:EYB95"/>
    <mergeCell ref="FBO95:FBQ95"/>
    <mergeCell ref="FBR95:FBT95"/>
    <mergeCell ref="FBU95:FBW95"/>
    <mergeCell ref="FBX95:FBZ95"/>
    <mergeCell ref="FCA95:FCC95"/>
    <mergeCell ref="FAZ95:FBB95"/>
    <mergeCell ref="FBC95:FBE95"/>
    <mergeCell ref="FBF95:FBH95"/>
    <mergeCell ref="FBI95:FBK95"/>
    <mergeCell ref="FBL95:FBN95"/>
    <mergeCell ref="FAK95:FAM95"/>
    <mergeCell ref="FAN95:FAP95"/>
    <mergeCell ref="FAQ95:FAS95"/>
    <mergeCell ref="FAT95:FAV95"/>
    <mergeCell ref="FAW95:FAY95"/>
    <mergeCell ref="EZV95:EZX95"/>
    <mergeCell ref="EZY95:FAA95"/>
    <mergeCell ref="FAB95:FAD95"/>
    <mergeCell ref="FAE95:FAG95"/>
    <mergeCell ref="FAH95:FAJ95"/>
    <mergeCell ref="FDW95:FDY95"/>
    <mergeCell ref="FDZ95:FEB95"/>
    <mergeCell ref="FEC95:FEE95"/>
    <mergeCell ref="FEF95:FEH95"/>
    <mergeCell ref="FEI95:FEK95"/>
    <mergeCell ref="FDH95:FDJ95"/>
    <mergeCell ref="FDK95:FDM95"/>
    <mergeCell ref="FDN95:FDP95"/>
    <mergeCell ref="FDQ95:FDS95"/>
    <mergeCell ref="FDT95:FDV95"/>
    <mergeCell ref="FCS95:FCU95"/>
    <mergeCell ref="FCV95:FCX95"/>
    <mergeCell ref="FCY95:FDA95"/>
    <mergeCell ref="FDB95:FDD95"/>
    <mergeCell ref="FDE95:FDG95"/>
    <mergeCell ref="FCD95:FCF95"/>
    <mergeCell ref="FCG95:FCI95"/>
    <mergeCell ref="FCJ95:FCL95"/>
    <mergeCell ref="FCM95:FCO95"/>
    <mergeCell ref="FCP95:FCR95"/>
    <mergeCell ref="FGE95:FGG95"/>
    <mergeCell ref="FGH95:FGJ95"/>
    <mergeCell ref="FGK95:FGM95"/>
    <mergeCell ref="FGN95:FGP95"/>
    <mergeCell ref="FGQ95:FGS95"/>
    <mergeCell ref="FFP95:FFR95"/>
    <mergeCell ref="FFS95:FFU95"/>
    <mergeCell ref="FFV95:FFX95"/>
    <mergeCell ref="FFY95:FGA95"/>
    <mergeCell ref="FGB95:FGD95"/>
    <mergeCell ref="FFA95:FFC95"/>
    <mergeCell ref="FFD95:FFF95"/>
    <mergeCell ref="FFG95:FFI95"/>
    <mergeCell ref="FFJ95:FFL95"/>
    <mergeCell ref="FFM95:FFO95"/>
    <mergeCell ref="FEL95:FEN95"/>
    <mergeCell ref="FEO95:FEQ95"/>
    <mergeCell ref="FER95:FET95"/>
    <mergeCell ref="FEU95:FEW95"/>
    <mergeCell ref="FEX95:FEZ95"/>
    <mergeCell ref="FIM95:FIO95"/>
    <mergeCell ref="FIP95:FIR95"/>
    <mergeCell ref="FIS95:FIU95"/>
    <mergeCell ref="FIV95:FIX95"/>
    <mergeCell ref="FIY95:FJA95"/>
    <mergeCell ref="FHX95:FHZ95"/>
    <mergeCell ref="FIA95:FIC95"/>
    <mergeCell ref="FID95:FIF95"/>
    <mergeCell ref="FIG95:FII95"/>
    <mergeCell ref="FIJ95:FIL95"/>
    <mergeCell ref="FHI95:FHK95"/>
    <mergeCell ref="FHL95:FHN95"/>
    <mergeCell ref="FHO95:FHQ95"/>
    <mergeCell ref="FHR95:FHT95"/>
    <mergeCell ref="FHU95:FHW95"/>
    <mergeCell ref="FGT95:FGV95"/>
    <mergeCell ref="FGW95:FGY95"/>
    <mergeCell ref="FGZ95:FHB95"/>
    <mergeCell ref="FHC95:FHE95"/>
    <mergeCell ref="FHF95:FHH95"/>
    <mergeCell ref="FKU95:FKW95"/>
    <mergeCell ref="FKX95:FKZ95"/>
    <mergeCell ref="FLA95:FLC95"/>
    <mergeCell ref="FLD95:FLF95"/>
    <mergeCell ref="FLG95:FLI95"/>
    <mergeCell ref="FKF95:FKH95"/>
    <mergeCell ref="FKI95:FKK95"/>
    <mergeCell ref="FKL95:FKN95"/>
    <mergeCell ref="FKO95:FKQ95"/>
    <mergeCell ref="FKR95:FKT95"/>
    <mergeCell ref="FJQ95:FJS95"/>
    <mergeCell ref="FJT95:FJV95"/>
    <mergeCell ref="FJW95:FJY95"/>
    <mergeCell ref="FJZ95:FKB95"/>
    <mergeCell ref="FKC95:FKE95"/>
    <mergeCell ref="FJB95:FJD95"/>
    <mergeCell ref="FJE95:FJG95"/>
    <mergeCell ref="FJH95:FJJ95"/>
    <mergeCell ref="FJK95:FJM95"/>
    <mergeCell ref="FJN95:FJP95"/>
    <mergeCell ref="FNC95:FNE95"/>
    <mergeCell ref="FNF95:FNH95"/>
    <mergeCell ref="FNI95:FNK95"/>
    <mergeCell ref="FNL95:FNN95"/>
    <mergeCell ref="FNO95:FNQ95"/>
    <mergeCell ref="FMN95:FMP95"/>
    <mergeCell ref="FMQ95:FMS95"/>
    <mergeCell ref="FMT95:FMV95"/>
    <mergeCell ref="FMW95:FMY95"/>
    <mergeCell ref="FMZ95:FNB95"/>
    <mergeCell ref="FLY95:FMA95"/>
    <mergeCell ref="FMB95:FMD95"/>
    <mergeCell ref="FME95:FMG95"/>
    <mergeCell ref="FMH95:FMJ95"/>
    <mergeCell ref="FMK95:FMM95"/>
    <mergeCell ref="FLJ95:FLL95"/>
    <mergeCell ref="FLM95:FLO95"/>
    <mergeCell ref="FLP95:FLR95"/>
    <mergeCell ref="FLS95:FLU95"/>
    <mergeCell ref="FLV95:FLX95"/>
    <mergeCell ref="FPK95:FPM95"/>
    <mergeCell ref="FPN95:FPP95"/>
    <mergeCell ref="FPQ95:FPS95"/>
    <mergeCell ref="FPT95:FPV95"/>
    <mergeCell ref="FPW95:FPY95"/>
    <mergeCell ref="FOV95:FOX95"/>
    <mergeCell ref="FOY95:FPA95"/>
    <mergeCell ref="FPB95:FPD95"/>
    <mergeCell ref="FPE95:FPG95"/>
    <mergeCell ref="FPH95:FPJ95"/>
    <mergeCell ref="FOG95:FOI95"/>
    <mergeCell ref="FOJ95:FOL95"/>
    <mergeCell ref="FOM95:FOO95"/>
    <mergeCell ref="FOP95:FOR95"/>
    <mergeCell ref="FOS95:FOU95"/>
    <mergeCell ref="FNR95:FNT95"/>
    <mergeCell ref="FNU95:FNW95"/>
    <mergeCell ref="FNX95:FNZ95"/>
    <mergeCell ref="FOA95:FOC95"/>
    <mergeCell ref="FOD95:FOF95"/>
    <mergeCell ref="FRS95:FRU95"/>
    <mergeCell ref="FRV95:FRX95"/>
    <mergeCell ref="FRY95:FSA95"/>
    <mergeCell ref="FSB95:FSD95"/>
    <mergeCell ref="FSE95:FSG95"/>
    <mergeCell ref="FRD95:FRF95"/>
    <mergeCell ref="FRG95:FRI95"/>
    <mergeCell ref="FRJ95:FRL95"/>
    <mergeCell ref="FRM95:FRO95"/>
    <mergeCell ref="FRP95:FRR95"/>
    <mergeCell ref="FQO95:FQQ95"/>
    <mergeCell ref="FQR95:FQT95"/>
    <mergeCell ref="FQU95:FQW95"/>
    <mergeCell ref="FQX95:FQZ95"/>
    <mergeCell ref="FRA95:FRC95"/>
    <mergeCell ref="FPZ95:FQB95"/>
    <mergeCell ref="FQC95:FQE95"/>
    <mergeCell ref="FQF95:FQH95"/>
    <mergeCell ref="FQI95:FQK95"/>
    <mergeCell ref="FQL95:FQN95"/>
    <mergeCell ref="FUA95:FUC95"/>
    <mergeCell ref="FUD95:FUF95"/>
    <mergeCell ref="FUG95:FUI95"/>
    <mergeCell ref="FUJ95:FUL95"/>
    <mergeCell ref="FUM95:FUO95"/>
    <mergeCell ref="FTL95:FTN95"/>
    <mergeCell ref="FTO95:FTQ95"/>
    <mergeCell ref="FTR95:FTT95"/>
    <mergeCell ref="FTU95:FTW95"/>
    <mergeCell ref="FTX95:FTZ95"/>
    <mergeCell ref="FSW95:FSY95"/>
    <mergeCell ref="FSZ95:FTB95"/>
    <mergeCell ref="FTC95:FTE95"/>
    <mergeCell ref="FTF95:FTH95"/>
    <mergeCell ref="FTI95:FTK95"/>
    <mergeCell ref="FSH95:FSJ95"/>
    <mergeCell ref="FSK95:FSM95"/>
    <mergeCell ref="FSN95:FSP95"/>
    <mergeCell ref="FSQ95:FSS95"/>
    <mergeCell ref="FST95:FSV95"/>
    <mergeCell ref="FWI95:FWK95"/>
    <mergeCell ref="FWL95:FWN95"/>
    <mergeCell ref="FWO95:FWQ95"/>
    <mergeCell ref="FWR95:FWT95"/>
    <mergeCell ref="FWU95:FWW95"/>
    <mergeCell ref="FVT95:FVV95"/>
    <mergeCell ref="FVW95:FVY95"/>
    <mergeCell ref="FVZ95:FWB95"/>
    <mergeCell ref="FWC95:FWE95"/>
    <mergeCell ref="FWF95:FWH95"/>
    <mergeCell ref="FVE95:FVG95"/>
    <mergeCell ref="FVH95:FVJ95"/>
    <mergeCell ref="FVK95:FVM95"/>
    <mergeCell ref="FVN95:FVP95"/>
    <mergeCell ref="FVQ95:FVS95"/>
    <mergeCell ref="FUP95:FUR95"/>
    <mergeCell ref="FUS95:FUU95"/>
    <mergeCell ref="FUV95:FUX95"/>
    <mergeCell ref="FUY95:FVA95"/>
    <mergeCell ref="FVB95:FVD95"/>
    <mergeCell ref="FYQ95:FYS95"/>
    <mergeCell ref="FYT95:FYV95"/>
    <mergeCell ref="FYW95:FYY95"/>
    <mergeCell ref="FYZ95:FZB95"/>
    <mergeCell ref="FZC95:FZE95"/>
    <mergeCell ref="FYB95:FYD95"/>
    <mergeCell ref="FYE95:FYG95"/>
    <mergeCell ref="FYH95:FYJ95"/>
    <mergeCell ref="FYK95:FYM95"/>
    <mergeCell ref="FYN95:FYP95"/>
    <mergeCell ref="FXM95:FXO95"/>
    <mergeCell ref="FXP95:FXR95"/>
    <mergeCell ref="FXS95:FXU95"/>
    <mergeCell ref="FXV95:FXX95"/>
    <mergeCell ref="FXY95:FYA95"/>
    <mergeCell ref="FWX95:FWZ95"/>
    <mergeCell ref="FXA95:FXC95"/>
    <mergeCell ref="FXD95:FXF95"/>
    <mergeCell ref="FXG95:FXI95"/>
    <mergeCell ref="FXJ95:FXL95"/>
    <mergeCell ref="GAY95:GBA95"/>
    <mergeCell ref="GBB95:GBD95"/>
    <mergeCell ref="GBE95:GBG95"/>
    <mergeCell ref="GBH95:GBJ95"/>
    <mergeCell ref="GBK95:GBM95"/>
    <mergeCell ref="GAJ95:GAL95"/>
    <mergeCell ref="GAM95:GAO95"/>
    <mergeCell ref="GAP95:GAR95"/>
    <mergeCell ref="GAS95:GAU95"/>
    <mergeCell ref="GAV95:GAX95"/>
    <mergeCell ref="FZU95:FZW95"/>
    <mergeCell ref="FZX95:FZZ95"/>
    <mergeCell ref="GAA95:GAC95"/>
    <mergeCell ref="GAD95:GAF95"/>
    <mergeCell ref="GAG95:GAI95"/>
    <mergeCell ref="FZF95:FZH95"/>
    <mergeCell ref="FZI95:FZK95"/>
    <mergeCell ref="FZL95:FZN95"/>
    <mergeCell ref="FZO95:FZQ95"/>
    <mergeCell ref="FZR95:FZT95"/>
    <mergeCell ref="GDG95:GDI95"/>
    <mergeCell ref="GDJ95:GDL95"/>
    <mergeCell ref="GDM95:GDO95"/>
    <mergeCell ref="GDP95:GDR95"/>
    <mergeCell ref="GDS95:GDU95"/>
    <mergeCell ref="GCR95:GCT95"/>
    <mergeCell ref="GCU95:GCW95"/>
    <mergeCell ref="GCX95:GCZ95"/>
    <mergeCell ref="GDA95:GDC95"/>
    <mergeCell ref="GDD95:GDF95"/>
    <mergeCell ref="GCC95:GCE95"/>
    <mergeCell ref="GCF95:GCH95"/>
    <mergeCell ref="GCI95:GCK95"/>
    <mergeCell ref="GCL95:GCN95"/>
    <mergeCell ref="GCO95:GCQ95"/>
    <mergeCell ref="GBN95:GBP95"/>
    <mergeCell ref="GBQ95:GBS95"/>
    <mergeCell ref="GBT95:GBV95"/>
    <mergeCell ref="GBW95:GBY95"/>
    <mergeCell ref="GBZ95:GCB95"/>
    <mergeCell ref="GFO95:GFQ95"/>
    <mergeCell ref="GFR95:GFT95"/>
    <mergeCell ref="GFU95:GFW95"/>
    <mergeCell ref="GFX95:GFZ95"/>
    <mergeCell ref="GGA95:GGC95"/>
    <mergeCell ref="GEZ95:GFB95"/>
    <mergeCell ref="GFC95:GFE95"/>
    <mergeCell ref="GFF95:GFH95"/>
    <mergeCell ref="GFI95:GFK95"/>
    <mergeCell ref="GFL95:GFN95"/>
    <mergeCell ref="GEK95:GEM95"/>
    <mergeCell ref="GEN95:GEP95"/>
    <mergeCell ref="GEQ95:GES95"/>
    <mergeCell ref="GET95:GEV95"/>
    <mergeCell ref="GEW95:GEY95"/>
    <mergeCell ref="GDV95:GDX95"/>
    <mergeCell ref="GDY95:GEA95"/>
    <mergeCell ref="GEB95:GED95"/>
    <mergeCell ref="GEE95:GEG95"/>
    <mergeCell ref="GEH95:GEJ95"/>
    <mergeCell ref="GHW95:GHY95"/>
    <mergeCell ref="GHZ95:GIB95"/>
    <mergeCell ref="GIC95:GIE95"/>
    <mergeCell ref="GIF95:GIH95"/>
    <mergeCell ref="GII95:GIK95"/>
    <mergeCell ref="GHH95:GHJ95"/>
    <mergeCell ref="GHK95:GHM95"/>
    <mergeCell ref="GHN95:GHP95"/>
    <mergeCell ref="GHQ95:GHS95"/>
    <mergeCell ref="GHT95:GHV95"/>
    <mergeCell ref="GGS95:GGU95"/>
    <mergeCell ref="GGV95:GGX95"/>
    <mergeCell ref="GGY95:GHA95"/>
    <mergeCell ref="GHB95:GHD95"/>
    <mergeCell ref="GHE95:GHG95"/>
    <mergeCell ref="GGD95:GGF95"/>
    <mergeCell ref="GGG95:GGI95"/>
    <mergeCell ref="GGJ95:GGL95"/>
    <mergeCell ref="GGM95:GGO95"/>
    <mergeCell ref="GGP95:GGR95"/>
    <mergeCell ref="GKE95:GKG95"/>
    <mergeCell ref="GKH95:GKJ95"/>
    <mergeCell ref="GKK95:GKM95"/>
    <mergeCell ref="GKN95:GKP95"/>
    <mergeCell ref="GKQ95:GKS95"/>
    <mergeCell ref="GJP95:GJR95"/>
    <mergeCell ref="GJS95:GJU95"/>
    <mergeCell ref="GJV95:GJX95"/>
    <mergeCell ref="GJY95:GKA95"/>
    <mergeCell ref="GKB95:GKD95"/>
    <mergeCell ref="GJA95:GJC95"/>
    <mergeCell ref="GJD95:GJF95"/>
    <mergeCell ref="GJG95:GJI95"/>
    <mergeCell ref="GJJ95:GJL95"/>
    <mergeCell ref="GJM95:GJO95"/>
    <mergeCell ref="GIL95:GIN95"/>
    <mergeCell ref="GIO95:GIQ95"/>
    <mergeCell ref="GIR95:GIT95"/>
    <mergeCell ref="GIU95:GIW95"/>
    <mergeCell ref="GIX95:GIZ95"/>
    <mergeCell ref="GMM95:GMO95"/>
    <mergeCell ref="GMP95:GMR95"/>
    <mergeCell ref="GMS95:GMU95"/>
    <mergeCell ref="GMV95:GMX95"/>
    <mergeCell ref="GMY95:GNA95"/>
    <mergeCell ref="GLX95:GLZ95"/>
    <mergeCell ref="GMA95:GMC95"/>
    <mergeCell ref="GMD95:GMF95"/>
    <mergeCell ref="GMG95:GMI95"/>
    <mergeCell ref="GMJ95:GML95"/>
    <mergeCell ref="GLI95:GLK95"/>
    <mergeCell ref="GLL95:GLN95"/>
    <mergeCell ref="GLO95:GLQ95"/>
    <mergeCell ref="GLR95:GLT95"/>
    <mergeCell ref="GLU95:GLW95"/>
    <mergeCell ref="GKT95:GKV95"/>
    <mergeCell ref="GKW95:GKY95"/>
    <mergeCell ref="GKZ95:GLB95"/>
    <mergeCell ref="GLC95:GLE95"/>
    <mergeCell ref="GLF95:GLH95"/>
    <mergeCell ref="GOU95:GOW95"/>
    <mergeCell ref="GOX95:GOZ95"/>
    <mergeCell ref="GPA95:GPC95"/>
    <mergeCell ref="GPD95:GPF95"/>
    <mergeCell ref="GPG95:GPI95"/>
    <mergeCell ref="GOF95:GOH95"/>
    <mergeCell ref="GOI95:GOK95"/>
    <mergeCell ref="GOL95:GON95"/>
    <mergeCell ref="GOO95:GOQ95"/>
    <mergeCell ref="GOR95:GOT95"/>
    <mergeCell ref="GNQ95:GNS95"/>
    <mergeCell ref="GNT95:GNV95"/>
    <mergeCell ref="GNW95:GNY95"/>
    <mergeCell ref="GNZ95:GOB95"/>
    <mergeCell ref="GOC95:GOE95"/>
    <mergeCell ref="GNB95:GND95"/>
    <mergeCell ref="GNE95:GNG95"/>
    <mergeCell ref="GNH95:GNJ95"/>
    <mergeCell ref="GNK95:GNM95"/>
    <mergeCell ref="GNN95:GNP95"/>
    <mergeCell ref="GRC95:GRE95"/>
    <mergeCell ref="GRF95:GRH95"/>
    <mergeCell ref="GRI95:GRK95"/>
    <mergeCell ref="GRL95:GRN95"/>
    <mergeCell ref="GRO95:GRQ95"/>
    <mergeCell ref="GQN95:GQP95"/>
    <mergeCell ref="GQQ95:GQS95"/>
    <mergeCell ref="GQT95:GQV95"/>
    <mergeCell ref="GQW95:GQY95"/>
    <mergeCell ref="GQZ95:GRB95"/>
    <mergeCell ref="GPY95:GQA95"/>
    <mergeCell ref="GQB95:GQD95"/>
    <mergeCell ref="GQE95:GQG95"/>
    <mergeCell ref="GQH95:GQJ95"/>
    <mergeCell ref="GQK95:GQM95"/>
    <mergeCell ref="GPJ95:GPL95"/>
    <mergeCell ref="GPM95:GPO95"/>
    <mergeCell ref="GPP95:GPR95"/>
    <mergeCell ref="GPS95:GPU95"/>
    <mergeCell ref="GPV95:GPX95"/>
    <mergeCell ref="GTK95:GTM95"/>
    <mergeCell ref="GTN95:GTP95"/>
    <mergeCell ref="GTQ95:GTS95"/>
    <mergeCell ref="GTT95:GTV95"/>
    <mergeCell ref="GTW95:GTY95"/>
    <mergeCell ref="GSV95:GSX95"/>
    <mergeCell ref="GSY95:GTA95"/>
    <mergeCell ref="GTB95:GTD95"/>
    <mergeCell ref="GTE95:GTG95"/>
    <mergeCell ref="GTH95:GTJ95"/>
    <mergeCell ref="GSG95:GSI95"/>
    <mergeCell ref="GSJ95:GSL95"/>
    <mergeCell ref="GSM95:GSO95"/>
    <mergeCell ref="GSP95:GSR95"/>
    <mergeCell ref="GSS95:GSU95"/>
    <mergeCell ref="GRR95:GRT95"/>
    <mergeCell ref="GRU95:GRW95"/>
    <mergeCell ref="GRX95:GRZ95"/>
    <mergeCell ref="GSA95:GSC95"/>
    <mergeCell ref="GSD95:GSF95"/>
    <mergeCell ref="GVS95:GVU95"/>
    <mergeCell ref="GVV95:GVX95"/>
    <mergeCell ref="GVY95:GWA95"/>
    <mergeCell ref="GWB95:GWD95"/>
    <mergeCell ref="GWE95:GWG95"/>
    <mergeCell ref="GVD95:GVF95"/>
    <mergeCell ref="GVG95:GVI95"/>
    <mergeCell ref="GVJ95:GVL95"/>
    <mergeCell ref="GVM95:GVO95"/>
    <mergeCell ref="GVP95:GVR95"/>
    <mergeCell ref="GUO95:GUQ95"/>
    <mergeCell ref="GUR95:GUT95"/>
    <mergeCell ref="GUU95:GUW95"/>
    <mergeCell ref="GUX95:GUZ95"/>
    <mergeCell ref="GVA95:GVC95"/>
    <mergeCell ref="GTZ95:GUB95"/>
    <mergeCell ref="GUC95:GUE95"/>
    <mergeCell ref="GUF95:GUH95"/>
    <mergeCell ref="GUI95:GUK95"/>
    <mergeCell ref="GUL95:GUN95"/>
    <mergeCell ref="GYA95:GYC95"/>
    <mergeCell ref="GYD95:GYF95"/>
    <mergeCell ref="GYG95:GYI95"/>
    <mergeCell ref="GYJ95:GYL95"/>
    <mergeCell ref="GYM95:GYO95"/>
    <mergeCell ref="GXL95:GXN95"/>
    <mergeCell ref="GXO95:GXQ95"/>
    <mergeCell ref="GXR95:GXT95"/>
    <mergeCell ref="GXU95:GXW95"/>
    <mergeCell ref="GXX95:GXZ95"/>
    <mergeCell ref="GWW95:GWY95"/>
    <mergeCell ref="GWZ95:GXB95"/>
    <mergeCell ref="GXC95:GXE95"/>
    <mergeCell ref="GXF95:GXH95"/>
    <mergeCell ref="GXI95:GXK95"/>
    <mergeCell ref="GWH95:GWJ95"/>
    <mergeCell ref="GWK95:GWM95"/>
    <mergeCell ref="GWN95:GWP95"/>
    <mergeCell ref="GWQ95:GWS95"/>
    <mergeCell ref="GWT95:GWV95"/>
    <mergeCell ref="HAI95:HAK95"/>
    <mergeCell ref="HAL95:HAN95"/>
    <mergeCell ref="HAO95:HAQ95"/>
    <mergeCell ref="HAR95:HAT95"/>
    <mergeCell ref="HAU95:HAW95"/>
    <mergeCell ref="GZT95:GZV95"/>
    <mergeCell ref="GZW95:GZY95"/>
    <mergeCell ref="GZZ95:HAB95"/>
    <mergeCell ref="HAC95:HAE95"/>
    <mergeCell ref="HAF95:HAH95"/>
    <mergeCell ref="GZE95:GZG95"/>
    <mergeCell ref="GZH95:GZJ95"/>
    <mergeCell ref="GZK95:GZM95"/>
    <mergeCell ref="GZN95:GZP95"/>
    <mergeCell ref="GZQ95:GZS95"/>
    <mergeCell ref="GYP95:GYR95"/>
    <mergeCell ref="GYS95:GYU95"/>
    <mergeCell ref="GYV95:GYX95"/>
    <mergeCell ref="GYY95:GZA95"/>
    <mergeCell ref="GZB95:GZD95"/>
    <mergeCell ref="HCQ95:HCS95"/>
    <mergeCell ref="HCT95:HCV95"/>
    <mergeCell ref="HCW95:HCY95"/>
    <mergeCell ref="HCZ95:HDB95"/>
    <mergeCell ref="HDC95:HDE95"/>
    <mergeCell ref="HCB95:HCD95"/>
    <mergeCell ref="HCE95:HCG95"/>
    <mergeCell ref="HCH95:HCJ95"/>
    <mergeCell ref="HCK95:HCM95"/>
    <mergeCell ref="HCN95:HCP95"/>
    <mergeCell ref="HBM95:HBO95"/>
    <mergeCell ref="HBP95:HBR95"/>
    <mergeCell ref="HBS95:HBU95"/>
    <mergeCell ref="HBV95:HBX95"/>
    <mergeCell ref="HBY95:HCA95"/>
    <mergeCell ref="HAX95:HAZ95"/>
    <mergeCell ref="HBA95:HBC95"/>
    <mergeCell ref="HBD95:HBF95"/>
    <mergeCell ref="HBG95:HBI95"/>
    <mergeCell ref="HBJ95:HBL95"/>
    <mergeCell ref="HEY95:HFA95"/>
    <mergeCell ref="HFB95:HFD95"/>
    <mergeCell ref="HFE95:HFG95"/>
    <mergeCell ref="HFH95:HFJ95"/>
    <mergeCell ref="HFK95:HFM95"/>
    <mergeCell ref="HEJ95:HEL95"/>
    <mergeCell ref="HEM95:HEO95"/>
    <mergeCell ref="HEP95:HER95"/>
    <mergeCell ref="HES95:HEU95"/>
    <mergeCell ref="HEV95:HEX95"/>
    <mergeCell ref="HDU95:HDW95"/>
    <mergeCell ref="HDX95:HDZ95"/>
    <mergeCell ref="HEA95:HEC95"/>
    <mergeCell ref="HED95:HEF95"/>
    <mergeCell ref="HEG95:HEI95"/>
    <mergeCell ref="HDF95:HDH95"/>
    <mergeCell ref="HDI95:HDK95"/>
    <mergeCell ref="HDL95:HDN95"/>
    <mergeCell ref="HDO95:HDQ95"/>
    <mergeCell ref="HDR95:HDT95"/>
    <mergeCell ref="HHG95:HHI95"/>
    <mergeCell ref="HHJ95:HHL95"/>
    <mergeCell ref="HHM95:HHO95"/>
    <mergeCell ref="HHP95:HHR95"/>
    <mergeCell ref="HHS95:HHU95"/>
    <mergeCell ref="HGR95:HGT95"/>
    <mergeCell ref="HGU95:HGW95"/>
    <mergeCell ref="HGX95:HGZ95"/>
    <mergeCell ref="HHA95:HHC95"/>
    <mergeCell ref="HHD95:HHF95"/>
    <mergeCell ref="HGC95:HGE95"/>
    <mergeCell ref="HGF95:HGH95"/>
    <mergeCell ref="HGI95:HGK95"/>
    <mergeCell ref="HGL95:HGN95"/>
    <mergeCell ref="HGO95:HGQ95"/>
    <mergeCell ref="HFN95:HFP95"/>
    <mergeCell ref="HFQ95:HFS95"/>
    <mergeCell ref="HFT95:HFV95"/>
    <mergeCell ref="HFW95:HFY95"/>
    <mergeCell ref="HFZ95:HGB95"/>
    <mergeCell ref="HJO95:HJQ95"/>
    <mergeCell ref="HJR95:HJT95"/>
    <mergeCell ref="HJU95:HJW95"/>
    <mergeCell ref="HJX95:HJZ95"/>
    <mergeCell ref="HKA95:HKC95"/>
    <mergeCell ref="HIZ95:HJB95"/>
    <mergeCell ref="HJC95:HJE95"/>
    <mergeCell ref="HJF95:HJH95"/>
    <mergeCell ref="HJI95:HJK95"/>
    <mergeCell ref="HJL95:HJN95"/>
    <mergeCell ref="HIK95:HIM95"/>
    <mergeCell ref="HIN95:HIP95"/>
    <mergeCell ref="HIQ95:HIS95"/>
    <mergeCell ref="HIT95:HIV95"/>
    <mergeCell ref="HIW95:HIY95"/>
    <mergeCell ref="HHV95:HHX95"/>
    <mergeCell ref="HHY95:HIA95"/>
    <mergeCell ref="HIB95:HID95"/>
    <mergeCell ref="HIE95:HIG95"/>
    <mergeCell ref="HIH95:HIJ95"/>
    <mergeCell ref="HLW95:HLY95"/>
    <mergeCell ref="HLZ95:HMB95"/>
    <mergeCell ref="HMC95:HME95"/>
    <mergeCell ref="HMF95:HMH95"/>
    <mergeCell ref="HMI95:HMK95"/>
    <mergeCell ref="HLH95:HLJ95"/>
    <mergeCell ref="HLK95:HLM95"/>
    <mergeCell ref="HLN95:HLP95"/>
    <mergeCell ref="HLQ95:HLS95"/>
    <mergeCell ref="HLT95:HLV95"/>
    <mergeCell ref="HKS95:HKU95"/>
    <mergeCell ref="HKV95:HKX95"/>
    <mergeCell ref="HKY95:HLA95"/>
    <mergeCell ref="HLB95:HLD95"/>
    <mergeCell ref="HLE95:HLG95"/>
    <mergeCell ref="HKD95:HKF95"/>
    <mergeCell ref="HKG95:HKI95"/>
    <mergeCell ref="HKJ95:HKL95"/>
    <mergeCell ref="HKM95:HKO95"/>
    <mergeCell ref="HKP95:HKR95"/>
    <mergeCell ref="HOE95:HOG95"/>
    <mergeCell ref="HOH95:HOJ95"/>
    <mergeCell ref="HOK95:HOM95"/>
    <mergeCell ref="HON95:HOP95"/>
    <mergeCell ref="HOQ95:HOS95"/>
    <mergeCell ref="HNP95:HNR95"/>
    <mergeCell ref="HNS95:HNU95"/>
    <mergeCell ref="HNV95:HNX95"/>
    <mergeCell ref="HNY95:HOA95"/>
    <mergeCell ref="HOB95:HOD95"/>
    <mergeCell ref="HNA95:HNC95"/>
    <mergeCell ref="HND95:HNF95"/>
    <mergeCell ref="HNG95:HNI95"/>
    <mergeCell ref="HNJ95:HNL95"/>
    <mergeCell ref="HNM95:HNO95"/>
    <mergeCell ref="HML95:HMN95"/>
    <mergeCell ref="HMO95:HMQ95"/>
    <mergeCell ref="HMR95:HMT95"/>
    <mergeCell ref="HMU95:HMW95"/>
    <mergeCell ref="HMX95:HMZ95"/>
    <mergeCell ref="HQM95:HQO95"/>
    <mergeCell ref="HQP95:HQR95"/>
    <mergeCell ref="HQS95:HQU95"/>
    <mergeCell ref="HQV95:HQX95"/>
    <mergeCell ref="HQY95:HRA95"/>
    <mergeCell ref="HPX95:HPZ95"/>
    <mergeCell ref="HQA95:HQC95"/>
    <mergeCell ref="HQD95:HQF95"/>
    <mergeCell ref="HQG95:HQI95"/>
    <mergeCell ref="HQJ95:HQL95"/>
    <mergeCell ref="HPI95:HPK95"/>
    <mergeCell ref="HPL95:HPN95"/>
    <mergeCell ref="HPO95:HPQ95"/>
    <mergeCell ref="HPR95:HPT95"/>
    <mergeCell ref="HPU95:HPW95"/>
    <mergeCell ref="HOT95:HOV95"/>
    <mergeCell ref="HOW95:HOY95"/>
    <mergeCell ref="HOZ95:HPB95"/>
    <mergeCell ref="HPC95:HPE95"/>
    <mergeCell ref="HPF95:HPH95"/>
    <mergeCell ref="HSU95:HSW95"/>
    <mergeCell ref="HSX95:HSZ95"/>
    <mergeCell ref="HTA95:HTC95"/>
    <mergeCell ref="HTD95:HTF95"/>
    <mergeCell ref="HTG95:HTI95"/>
    <mergeCell ref="HSF95:HSH95"/>
    <mergeCell ref="HSI95:HSK95"/>
    <mergeCell ref="HSL95:HSN95"/>
    <mergeCell ref="HSO95:HSQ95"/>
    <mergeCell ref="HSR95:HST95"/>
    <mergeCell ref="HRQ95:HRS95"/>
    <mergeCell ref="HRT95:HRV95"/>
    <mergeCell ref="HRW95:HRY95"/>
    <mergeCell ref="HRZ95:HSB95"/>
    <mergeCell ref="HSC95:HSE95"/>
    <mergeCell ref="HRB95:HRD95"/>
    <mergeCell ref="HRE95:HRG95"/>
    <mergeCell ref="HRH95:HRJ95"/>
    <mergeCell ref="HRK95:HRM95"/>
    <mergeCell ref="HRN95:HRP95"/>
    <mergeCell ref="HVC95:HVE95"/>
    <mergeCell ref="HVF95:HVH95"/>
    <mergeCell ref="HVI95:HVK95"/>
    <mergeCell ref="HVL95:HVN95"/>
    <mergeCell ref="HVO95:HVQ95"/>
    <mergeCell ref="HUN95:HUP95"/>
    <mergeCell ref="HUQ95:HUS95"/>
    <mergeCell ref="HUT95:HUV95"/>
    <mergeCell ref="HUW95:HUY95"/>
    <mergeCell ref="HUZ95:HVB95"/>
    <mergeCell ref="HTY95:HUA95"/>
    <mergeCell ref="HUB95:HUD95"/>
    <mergeCell ref="HUE95:HUG95"/>
    <mergeCell ref="HUH95:HUJ95"/>
    <mergeCell ref="HUK95:HUM95"/>
    <mergeCell ref="HTJ95:HTL95"/>
    <mergeCell ref="HTM95:HTO95"/>
    <mergeCell ref="HTP95:HTR95"/>
    <mergeCell ref="HTS95:HTU95"/>
    <mergeCell ref="HTV95:HTX95"/>
    <mergeCell ref="HXK95:HXM95"/>
    <mergeCell ref="HXN95:HXP95"/>
    <mergeCell ref="HXQ95:HXS95"/>
    <mergeCell ref="HXT95:HXV95"/>
    <mergeCell ref="HXW95:HXY95"/>
    <mergeCell ref="HWV95:HWX95"/>
    <mergeCell ref="HWY95:HXA95"/>
    <mergeCell ref="HXB95:HXD95"/>
    <mergeCell ref="HXE95:HXG95"/>
    <mergeCell ref="HXH95:HXJ95"/>
    <mergeCell ref="HWG95:HWI95"/>
    <mergeCell ref="HWJ95:HWL95"/>
    <mergeCell ref="HWM95:HWO95"/>
    <mergeCell ref="HWP95:HWR95"/>
    <mergeCell ref="HWS95:HWU95"/>
    <mergeCell ref="HVR95:HVT95"/>
    <mergeCell ref="HVU95:HVW95"/>
    <mergeCell ref="HVX95:HVZ95"/>
    <mergeCell ref="HWA95:HWC95"/>
    <mergeCell ref="HWD95:HWF95"/>
    <mergeCell ref="HZS95:HZU95"/>
    <mergeCell ref="HZV95:HZX95"/>
    <mergeCell ref="HZY95:IAA95"/>
    <mergeCell ref="IAB95:IAD95"/>
    <mergeCell ref="IAE95:IAG95"/>
    <mergeCell ref="HZD95:HZF95"/>
    <mergeCell ref="HZG95:HZI95"/>
    <mergeCell ref="HZJ95:HZL95"/>
    <mergeCell ref="HZM95:HZO95"/>
    <mergeCell ref="HZP95:HZR95"/>
    <mergeCell ref="HYO95:HYQ95"/>
    <mergeCell ref="HYR95:HYT95"/>
    <mergeCell ref="HYU95:HYW95"/>
    <mergeCell ref="HYX95:HYZ95"/>
    <mergeCell ref="HZA95:HZC95"/>
    <mergeCell ref="HXZ95:HYB95"/>
    <mergeCell ref="HYC95:HYE95"/>
    <mergeCell ref="HYF95:HYH95"/>
    <mergeCell ref="HYI95:HYK95"/>
    <mergeCell ref="HYL95:HYN95"/>
    <mergeCell ref="ICA95:ICC95"/>
    <mergeCell ref="ICD95:ICF95"/>
    <mergeCell ref="ICG95:ICI95"/>
    <mergeCell ref="ICJ95:ICL95"/>
    <mergeCell ref="ICM95:ICO95"/>
    <mergeCell ref="IBL95:IBN95"/>
    <mergeCell ref="IBO95:IBQ95"/>
    <mergeCell ref="IBR95:IBT95"/>
    <mergeCell ref="IBU95:IBW95"/>
    <mergeCell ref="IBX95:IBZ95"/>
    <mergeCell ref="IAW95:IAY95"/>
    <mergeCell ref="IAZ95:IBB95"/>
    <mergeCell ref="IBC95:IBE95"/>
    <mergeCell ref="IBF95:IBH95"/>
    <mergeCell ref="IBI95:IBK95"/>
    <mergeCell ref="IAH95:IAJ95"/>
    <mergeCell ref="IAK95:IAM95"/>
    <mergeCell ref="IAN95:IAP95"/>
    <mergeCell ref="IAQ95:IAS95"/>
    <mergeCell ref="IAT95:IAV95"/>
    <mergeCell ref="IEI95:IEK95"/>
    <mergeCell ref="IEL95:IEN95"/>
    <mergeCell ref="IEO95:IEQ95"/>
    <mergeCell ref="IER95:IET95"/>
    <mergeCell ref="IEU95:IEW95"/>
    <mergeCell ref="IDT95:IDV95"/>
    <mergeCell ref="IDW95:IDY95"/>
    <mergeCell ref="IDZ95:IEB95"/>
    <mergeCell ref="IEC95:IEE95"/>
    <mergeCell ref="IEF95:IEH95"/>
    <mergeCell ref="IDE95:IDG95"/>
    <mergeCell ref="IDH95:IDJ95"/>
    <mergeCell ref="IDK95:IDM95"/>
    <mergeCell ref="IDN95:IDP95"/>
    <mergeCell ref="IDQ95:IDS95"/>
    <mergeCell ref="ICP95:ICR95"/>
    <mergeCell ref="ICS95:ICU95"/>
    <mergeCell ref="ICV95:ICX95"/>
    <mergeCell ref="ICY95:IDA95"/>
    <mergeCell ref="IDB95:IDD95"/>
    <mergeCell ref="IGQ95:IGS95"/>
    <mergeCell ref="IGT95:IGV95"/>
    <mergeCell ref="IGW95:IGY95"/>
    <mergeCell ref="IGZ95:IHB95"/>
    <mergeCell ref="IHC95:IHE95"/>
    <mergeCell ref="IGB95:IGD95"/>
    <mergeCell ref="IGE95:IGG95"/>
    <mergeCell ref="IGH95:IGJ95"/>
    <mergeCell ref="IGK95:IGM95"/>
    <mergeCell ref="IGN95:IGP95"/>
    <mergeCell ref="IFM95:IFO95"/>
    <mergeCell ref="IFP95:IFR95"/>
    <mergeCell ref="IFS95:IFU95"/>
    <mergeCell ref="IFV95:IFX95"/>
    <mergeCell ref="IFY95:IGA95"/>
    <mergeCell ref="IEX95:IEZ95"/>
    <mergeCell ref="IFA95:IFC95"/>
    <mergeCell ref="IFD95:IFF95"/>
    <mergeCell ref="IFG95:IFI95"/>
    <mergeCell ref="IFJ95:IFL95"/>
    <mergeCell ref="IIY95:IJA95"/>
    <mergeCell ref="IJB95:IJD95"/>
    <mergeCell ref="IJE95:IJG95"/>
    <mergeCell ref="IJH95:IJJ95"/>
    <mergeCell ref="IJK95:IJM95"/>
    <mergeCell ref="IIJ95:IIL95"/>
    <mergeCell ref="IIM95:IIO95"/>
    <mergeCell ref="IIP95:IIR95"/>
    <mergeCell ref="IIS95:IIU95"/>
    <mergeCell ref="IIV95:IIX95"/>
    <mergeCell ref="IHU95:IHW95"/>
    <mergeCell ref="IHX95:IHZ95"/>
    <mergeCell ref="IIA95:IIC95"/>
    <mergeCell ref="IID95:IIF95"/>
    <mergeCell ref="IIG95:III95"/>
    <mergeCell ref="IHF95:IHH95"/>
    <mergeCell ref="IHI95:IHK95"/>
    <mergeCell ref="IHL95:IHN95"/>
    <mergeCell ref="IHO95:IHQ95"/>
    <mergeCell ref="IHR95:IHT95"/>
    <mergeCell ref="ILG95:ILI95"/>
    <mergeCell ref="ILJ95:ILL95"/>
    <mergeCell ref="ILM95:ILO95"/>
    <mergeCell ref="ILP95:ILR95"/>
    <mergeCell ref="ILS95:ILU95"/>
    <mergeCell ref="IKR95:IKT95"/>
    <mergeCell ref="IKU95:IKW95"/>
    <mergeCell ref="IKX95:IKZ95"/>
    <mergeCell ref="ILA95:ILC95"/>
    <mergeCell ref="ILD95:ILF95"/>
    <mergeCell ref="IKC95:IKE95"/>
    <mergeCell ref="IKF95:IKH95"/>
    <mergeCell ref="IKI95:IKK95"/>
    <mergeCell ref="IKL95:IKN95"/>
    <mergeCell ref="IKO95:IKQ95"/>
    <mergeCell ref="IJN95:IJP95"/>
    <mergeCell ref="IJQ95:IJS95"/>
    <mergeCell ref="IJT95:IJV95"/>
    <mergeCell ref="IJW95:IJY95"/>
    <mergeCell ref="IJZ95:IKB95"/>
    <mergeCell ref="INO95:INQ95"/>
    <mergeCell ref="INR95:INT95"/>
    <mergeCell ref="INU95:INW95"/>
    <mergeCell ref="INX95:INZ95"/>
    <mergeCell ref="IOA95:IOC95"/>
    <mergeCell ref="IMZ95:INB95"/>
    <mergeCell ref="INC95:INE95"/>
    <mergeCell ref="INF95:INH95"/>
    <mergeCell ref="INI95:INK95"/>
    <mergeCell ref="INL95:INN95"/>
    <mergeCell ref="IMK95:IMM95"/>
    <mergeCell ref="IMN95:IMP95"/>
    <mergeCell ref="IMQ95:IMS95"/>
    <mergeCell ref="IMT95:IMV95"/>
    <mergeCell ref="IMW95:IMY95"/>
    <mergeCell ref="ILV95:ILX95"/>
    <mergeCell ref="ILY95:IMA95"/>
    <mergeCell ref="IMB95:IMD95"/>
    <mergeCell ref="IME95:IMG95"/>
    <mergeCell ref="IMH95:IMJ95"/>
    <mergeCell ref="IPW95:IPY95"/>
    <mergeCell ref="IPZ95:IQB95"/>
    <mergeCell ref="IQC95:IQE95"/>
    <mergeCell ref="IQF95:IQH95"/>
    <mergeCell ref="IQI95:IQK95"/>
    <mergeCell ref="IPH95:IPJ95"/>
    <mergeCell ref="IPK95:IPM95"/>
    <mergeCell ref="IPN95:IPP95"/>
    <mergeCell ref="IPQ95:IPS95"/>
    <mergeCell ref="IPT95:IPV95"/>
    <mergeCell ref="IOS95:IOU95"/>
    <mergeCell ref="IOV95:IOX95"/>
    <mergeCell ref="IOY95:IPA95"/>
    <mergeCell ref="IPB95:IPD95"/>
    <mergeCell ref="IPE95:IPG95"/>
    <mergeCell ref="IOD95:IOF95"/>
    <mergeCell ref="IOG95:IOI95"/>
    <mergeCell ref="IOJ95:IOL95"/>
    <mergeCell ref="IOM95:IOO95"/>
    <mergeCell ref="IOP95:IOR95"/>
    <mergeCell ref="ISE95:ISG95"/>
    <mergeCell ref="ISH95:ISJ95"/>
    <mergeCell ref="ISK95:ISM95"/>
    <mergeCell ref="ISN95:ISP95"/>
    <mergeCell ref="ISQ95:ISS95"/>
    <mergeCell ref="IRP95:IRR95"/>
    <mergeCell ref="IRS95:IRU95"/>
    <mergeCell ref="IRV95:IRX95"/>
    <mergeCell ref="IRY95:ISA95"/>
    <mergeCell ref="ISB95:ISD95"/>
    <mergeCell ref="IRA95:IRC95"/>
    <mergeCell ref="IRD95:IRF95"/>
    <mergeCell ref="IRG95:IRI95"/>
    <mergeCell ref="IRJ95:IRL95"/>
    <mergeCell ref="IRM95:IRO95"/>
    <mergeCell ref="IQL95:IQN95"/>
    <mergeCell ref="IQO95:IQQ95"/>
    <mergeCell ref="IQR95:IQT95"/>
    <mergeCell ref="IQU95:IQW95"/>
    <mergeCell ref="IQX95:IQZ95"/>
    <mergeCell ref="IUM95:IUO95"/>
    <mergeCell ref="IUP95:IUR95"/>
    <mergeCell ref="IUS95:IUU95"/>
    <mergeCell ref="IUV95:IUX95"/>
    <mergeCell ref="IUY95:IVA95"/>
    <mergeCell ref="ITX95:ITZ95"/>
    <mergeCell ref="IUA95:IUC95"/>
    <mergeCell ref="IUD95:IUF95"/>
    <mergeCell ref="IUG95:IUI95"/>
    <mergeCell ref="IUJ95:IUL95"/>
    <mergeCell ref="ITI95:ITK95"/>
    <mergeCell ref="ITL95:ITN95"/>
    <mergeCell ref="ITO95:ITQ95"/>
    <mergeCell ref="ITR95:ITT95"/>
    <mergeCell ref="ITU95:ITW95"/>
    <mergeCell ref="IST95:ISV95"/>
    <mergeCell ref="ISW95:ISY95"/>
    <mergeCell ref="ISZ95:ITB95"/>
    <mergeCell ref="ITC95:ITE95"/>
    <mergeCell ref="ITF95:ITH95"/>
    <mergeCell ref="IWU95:IWW95"/>
    <mergeCell ref="IWX95:IWZ95"/>
    <mergeCell ref="IXA95:IXC95"/>
    <mergeCell ref="IXD95:IXF95"/>
    <mergeCell ref="IXG95:IXI95"/>
    <mergeCell ref="IWF95:IWH95"/>
    <mergeCell ref="IWI95:IWK95"/>
    <mergeCell ref="IWL95:IWN95"/>
    <mergeCell ref="IWO95:IWQ95"/>
    <mergeCell ref="IWR95:IWT95"/>
    <mergeCell ref="IVQ95:IVS95"/>
    <mergeCell ref="IVT95:IVV95"/>
    <mergeCell ref="IVW95:IVY95"/>
    <mergeCell ref="IVZ95:IWB95"/>
    <mergeCell ref="IWC95:IWE95"/>
    <mergeCell ref="IVB95:IVD95"/>
    <mergeCell ref="IVE95:IVG95"/>
    <mergeCell ref="IVH95:IVJ95"/>
    <mergeCell ref="IVK95:IVM95"/>
    <mergeCell ref="IVN95:IVP95"/>
    <mergeCell ref="IZC95:IZE95"/>
    <mergeCell ref="IZF95:IZH95"/>
    <mergeCell ref="IZI95:IZK95"/>
    <mergeCell ref="IZL95:IZN95"/>
    <mergeCell ref="IZO95:IZQ95"/>
    <mergeCell ref="IYN95:IYP95"/>
    <mergeCell ref="IYQ95:IYS95"/>
    <mergeCell ref="IYT95:IYV95"/>
    <mergeCell ref="IYW95:IYY95"/>
    <mergeCell ref="IYZ95:IZB95"/>
    <mergeCell ref="IXY95:IYA95"/>
    <mergeCell ref="IYB95:IYD95"/>
    <mergeCell ref="IYE95:IYG95"/>
    <mergeCell ref="IYH95:IYJ95"/>
    <mergeCell ref="IYK95:IYM95"/>
    <mergeCell ref="IXJ95:IXL95"/>
    <mergeCell ref="IXM95:IXO95"/>
    <mergeCell ref="IXP95:IXR95"/>
    <mergeCell ref="IXS95:IXU95"/>
    <mergeCell ref="IXV95:IXX95"/>
    <mergeCell ref="JBK95:JBM95"/>
    <mergeCell ref="JBN95:JBP95"/>
    <mergeCell ref="JBQ95:JBS95"/>
    <mergeCell ref="JBT95:JBV95"/>
    <mergeCell ref="JBW95:JBY95"/>
    <mergeCell ref="JAV95:JAX95"/>
    <mergeCell ref="JAY95:JBA95"/>
    <mergeCell ref="JBB95:JBD95"/>
    <mergeCell ref="JBE95:JBG95"/>
    <mergeCell ref="JBH95:JBJ95"/>
    <mergeCell ref="JAG95:JAI95"/>
    <mergeCell ref="JAJ95:JAL95"/>
    <mergeCell ref="JAM95:JAO95"/>
    <mergeCell ref="JAP95:JAR95"/>
    <mergeCell ref="JAS95:JAU95"/>
    <mergeCell ref="IZR95:IZT95"/>
    <mergeCell ref="IZU95:IZW95"/>
    <mergeCell ref="IZX95:IZZ95"/>
    <mergeCell ref="JAA95:JAC95"/>
    <mergeCell ref="JAD95:JAF95"/>
    <mergeCell ref="JDS95:JDU95"/>
    <mergeCell ref="JDV95:JDX95"/>
    <mergeCell ref="JDY95:JEA95"/>
    <mergeCell ref="JEB95:JED95"/>
    <mergeCell ref="JEE95:JEG95"/>
    <mergeCell ref="JDD95:JDF95"/>
    <mergeCell ref="JDG95:JDI95"/>
    <mergeCell ref="JDJ95:JDL95"/>
    <mergeCell ref="JDM95:JDO95"/>
    <mergeCell ref="JDP95:JDR95"/>
    <mergeCell ref="JCO95:JCQ95"/>
    <mergeCell ref="JCR95:JCT95"/>
    <mergeCell ref="JCU95:JCW95"/>
    <mergeCell ref="JCX95:JCZ95"/>
    <mergeCell ref="JDA95:JDC95"/>
    <mergeCell ref="JBZ95:JCB95"/>
    <mergeCell ref="JCC95:JCE95"/>
    <mergeCell ref="JCF95:JCH95"/>
    <mergeCell ref="JCI95:JCK95"/>
    <mergeCell ref="JCL95:JCN95"/>
    <mergeCell ref="JGA95:JGC95"/>
    <mergeCell ref="JGD95:JGF95"/>
    <mergeCell ref="JGG95:JGI95"/>
    <mergeCell ref="JGJ95:JGL95"/>
    <mergeCell ref="JGM95:JGO95"/>
    <mergeCell ref="JFL95:JFN95"/>
    <mergeCell ref="JFO95:JFQ95"/>
    <mergeCell ref="JFR95:JFT95"/>
    <mergeCell ref="JFU95:JFW95"/>
    <mergeCell ref="JFX95:JFZ95"/>
    <mergeCell ref="JEW95:JEY95"/>
    <mergeCell ref="JEZ95:JFB95"/>
    <mergeCell ref="JFC95:JFE95"/>
    <mergeCell ref="JFF95:JFH95"/>
    <mergeCell ref="JFI95:JFK95"/>
    <mergeCell ref="JEH95:JEJ95"/>
    <mergeCell ref="JEK95:JEM95"/>
    <mergeCell ref="JEN95:JEP95"/>
    <mergeCell ref="JEQ95:JES95"/>
    <mergeCell ref="JET95:JEV95"/>
    <mergeCell ref="JII95:JIK95"/>
    <mergeCell ref="JIL95:JIN95"/>
    <mergeCell ref="JIO95:JIQ95"/>
    <mergeCell ref="JIR95:JIT95"/>
    <mergeCell ref="JIU95:JIW95"/>
    <mergeCell ref="JHT95:JHV95"/>
    <mergeCell ref="JHW95:JHY95"/>
    <mergeCell ref="JHZ95:JIB95"/>
    <mergeCell ref="JIC95:JIE95"/>
    <mergeCell ref="JIF95:JIH95"/>
    <mergeCell ref="JHE95:JHG95"/>
    <mergeCell ref="JHH95:JHJ95"/>
    <mergeCell ref="JHK95:JHM95"/>
    <mergeCell ref="JHN95:JHP95"/>
    <mergeCell ref="JHQ95:JHS95"/>
    <mergeCell ref="JGP95:JGR95"/>
    <mergeCell ref="JGS95:JGU95"/>
    <mergeCell ref="JGV95:JGX95"/>
    <mergeCell ref="JGY95:JHA95"/>
    <mergeCell ref="JHB95:JHD95"/>
    <mergeCell ref="JKQ95:JKS95"/>
    <mergeCell ref="JKT95:JKV95"/>
    <mergeCell ref="JKW95:JKY95"/>
    <mergeCell ref="JKZ95:JLB95"/>
    <mergeCell ref="JLC95:JLE95"/>
    <mergeCell ref="JKB95:JKD95"/>
    <mergeCell ref="JKE95:JKG95"/>
    <mergeCell ref="JKH95:JKJ95"/>
    <mergeCell ref="JKK95:JKM95"/>
    <mergeCell ref="JKN95:JKP95"/>
    <mergeCell ref="JJM95:JJO95"/>
    <mergeCell ref="JJP95:JJR95"/>
    <mergeCell ref="JJS95:JJU95"/>
    <mergeCell ref="JJV95:JJX95"/>
    <mergeCell ref="JJY95:JKA95"/>
    <mergeCell ref="JIX95:JIZ95"/>
    <mergeCell ref="JJA95:JJC95"/>
    <mergeCell ref="JJD95:JJF95"/>
    <mergeCell ref="JJG95:JJI95"/>
    <mergeCell ref="JJJ95:JJL95"/>
    <mergeCell ref="JMY95:JNA95"/>
    <mergeCell ref="JNB95:JND95"/>
    <mergeCell ref="JNE95:JNG95"/>
    <mergeCell ref="JNH95:JNJ95"/>
    <mergeCell ref="JNK95:JNM95"/>
    <mergeCell ref="JMJ95:JML95"/>
    <mergeCell ref="JMM95:JMO95"/>
    <mergeCell ref="JMP95:JMR95"/>
    <mergeCell ref="JMS95:JMU95"/>
    <mergeCell ref="JMV95:JMX95"/>
    <mergeCell ref="JLU95:JLW95"/>
    <mergeCell ref="JLX95:JLZ95"/>
    <mergeCell ref="JMA95:JMC95"/>
    <mergeCell ref="JMD95:JMF95"/>
    <mergeCell ref="JMG95:JMI95"/>
    <mergeCell ref="JLF95:JLH95"/>
    <mergeCell ref="JLI95:JLK95"/>
    <mergeCell ref="JLL95:JLN95"/>
    <mergeCell ref="JLO95:JLQ95"/>
    <mergeCell ref="JLR95:JLT95"/>
    <mergeCell ref="JPG95:JPI95"/>
    <mergeCell ref="JPJ95:JPL95"/>
    <mergeCell ref="JPM95:JPO95"/>
    <mergeCell ref="JPP95:JPR95"/>
    <mergeCell ref="JPS95:JPU95"/>
    <mergeCell ref="JOR95:JOT95"/>
    <mergeCell ref="JOU95:JOW95"/>
    <mergeCell ref="JOX95:JOZ95"/>
    <mergeCell ref="JPA95:JPC95"/>
    <mergeCell ref="JPD95:JPF95"/>
    <mergeCell ref="JOC95:JOE95"/>
    <mergeCell ref="JOF95:JOH95"/>
    <mergeCell ref="JOI95:JOK95"/>
    <mergeCell ref="JOL95:JON95"/>
    <mergeCell ref="JOO95:JOQ95"/>
    <mergeCell ref="JNN95:JNP95"/>
    <mergeCell ref="JNQ95:JNS95"/>
    <mergeCell ref="JNT95:JNV95"/>
    <mergeCell ref="JNW95:JNY95"/>
    <mergeCell ref="JNZ95:JOB95"/>
    <mergeCell ref="JRO95:JRQ95"/>
    <mergeCell ref="JRR95:JRT95"/>
    <mergeCell ref="JRU95:JRW95"/>
    <mergeCell ref="JRX95:JRZ95"/>
    <mergeCell ref="JSA95:JSC95"/>
    <mergeCell ref="JQZ95:JRB95"/>
    <mergeCell ref="JRC95:JRE95"/>
    <mergeCell ref="JRF95:JRH95"/>
    <mergeCell ref="JRI95:JRK95"/>
    <mergeCell ref="JRL95:JRN95"/>
    <mergeCell ref="JQK95:JQM95"/>
    <mergeCell ref="JQN95:JQP95"/>
    <mergeCell ref="JQQ95:JQS95"/>
    <mergeCell ref="JQT95:JQV95"/>
    <mergeCell ref="JQW95:JQY95"/>
    <mergeCell ref="JPV95:JPX95"/>
    <mergeCell ref="JPY95:JQA95"/>
    <mergeCell ref="JQB95:JQD95"/>
    <mergeCell ref="JQE95:JQG95"/>
    <mergeCell ref="JQH95:JQJ95"/>
    <mergeCell ref="JTW95:JTY95"/>
    <mergeCell ref="JTZ95:JUB95"/>
    <mergeCell ref="JUC95:JUE95"/>
    <mergeCell ref="JUF95:JUH95"/>
    <mergeCell ref="JUI95:JUK95"/>
    <mergeCell ref="JTH95:JTJ95"/>
    <mergeCell ref="JTK95:JTM95"/>
    <mergeCell ref="JTN95:JTP95"/>
    <mergeCell ref="JTQ95:JTS95"/>
    <mergeCell ref="JTT95:JTV95"/>
    <mergeCell ref="JSS95:JSU95"/>
    <mergeCell ref="JSV95:JSX95"/>
    <mergeCell ref="JSY95:JTA95"/>
    <mergeCell ref="JTB95:JTD95"/>
    <mergeCell ref="JTE95:JTG95"/>
    <mergeCell ref="JSD95:JSF95"/>
    <mergeCell ref="JSG95:JSI95"/>
    <mergeCell ref="JSJ95:JSL95"/>
    <mergeCell ref="JSM95:JSO95"/>
    <mergeCell ref="JSP95:JSR95"/>
    <mergeCell ref="JWE95:JWG95"/>
    <mergeCell ref="JWH95:JWJ95"/>
    <mergeCell ref="JWK95:JWM95"/>
    <mergeCell ref="JWN95:JWP95"/>
    <mergeCell ref="JWQ95:JWS95"/>
    <mergeCell ref="JVP95:JVR95"/>
    <mergeCell ref="JVS95:JVU95"/>
    <mergeCell ref="JVV95:JVX95"/>
    <mergeCell ref="JVY95:JWA95"/>
    <mergeCell ref="JWB95:JWD95"/>
    <mergeCell ref="JVA95:JVC95"/>
    <mergeCell ref="JVD95:JVF95"/>
    <mergeCell ref="JVG95:JVI95"/>
    <mergeCell ref="JVJ95:JVL95"/>
    <mergeCell ref="JVM95:JVO95"/>
    <mergeCell ref="JUL95:JUN95"/>
    <mergeCell ref="JUO95:JUQ95"/>
    <mergeCell ref="JUR95:JUT95"/>
    <mergeCell ref="JUU95:JUW95"/>
    <mergeCell ref="JUX95:JUZ95"/>
    <mergeCell ref="JYM95:JYO95"/>
    <mergeCell ref="JYP95:JYR95"/>
    <mergeCell ref="JYS95:JYU95"/>
    <mergeCell ref="JYV95:JYX95"/>
    <mergeCell ref="JYY95:JZA95"/>
    <mergeCell ref="JXX95:JXZ95"/>
    <mergeCell ref="JYA95:JYC95"/>
    <mergeCell ref="JYD95:JYF95"/>
    <mergeCell ref="JYG95:JYI95"/>
    <mergeCell ref="JYJ95:JYL95"/>
    <mergeCell ref="JXI95:JXK95"/>
    <mergeCell ref="JXL95:JXN95"/>
    <mergeCell ref="JXO95:JXQ95"/>
    <mergeCell ref="JXR95:JXT95"/>
    <mergeCell ref="JXU95:JXW95"/>
    <mergeCell ref="JWT95:JWV95"/>
    <mergeCell ref="JWW95:JWY95"/>
    <mergeCell ref="JWZ95:JXB95"/>
    <mergeCell ref="JXC95:JXE95"/>
    <mergeCell ref="JXF95:JXH95"/>
    <mergeCell ref="KAU95:KAW95"/>
    <mergeCell ref="KAX95:KAZ95"/>
    <mergeCell ref="KBA95:KBC95"/>
    <mergeCell ref="KBD95:KBF95"/>
    <mergeCell ref="KBG95:KBI95"/>
    <mergeCell ref="KAF95:KAH95"/>
    <mergeCell ref="KAI95:KAK95"/>
    <mergeCell ref="KAL95:KAN95"/>
    <mergeCell ref="KAO95:KAQ95"/>
    <mergeCell ref="KAR95:KAT95"/>
    <mergeCell ref="JZQ95:JZS95"/>
    <mergeCell ref="JZT95:JZV95"/>
    <mergeCell ref="JZW95:JZY95"/>
    <mergeCell ref="JZZ95:KAB95"/>
    <mergeCell ref="KAC95:KAE95"/>
    <mergeCell ref="JZB95:JZD95"/>
    <mergeCell ref="JZE95:JZG95"/>
    <mergeCell ref="JZH95:JZJ95"/>
    <mergeCell ref="JZK95:JZM95"/>
    <mergeCell ref="JZN95:JZP95"/>
    <mergeCell ref="KDC95:KDE95"/>
    <mergeCell ref="KDF95:KDH95"/>
    <mergeCell ref="KDI95:KDK95"/>
    <mergeCell ref="KDL95:KDN95"/>
    <mergeCell ref="KDO95:KDQ95"/>
    <mergeCell ref="KCN95:KCP95"/>
    <mergeCell ref="KCQ95:KCS95"/>
    <mergeCell ref="KCT95:KCV95"/>
    <mergeCell ref="KCW95:KCY95"/>
    <mergeCell ref="KCZ95:KDB95"/>
    <mergeCell ref="KBY95:KCA95"/>
    <mergeCell ref="KCB95:KCD95"/>
    <mergeCell ref="KCE95:KCG95"/>
    <mergeCell ref="KCH95:KCJ95"/>
    <mergeCell ref="KCK95:KCM95"/>
    <mergeCell ref="KBJ95:KBL95"/>
    <mergeCell ref="KBM95:KBO95"/>
    <mergeCell ref="KBP95:KBR95"/>
    <mergeCell ref="KBS95:KBU95"/>
    <mergeCell ref="KBV95:KBX95"/>
    <mergeCell ref="KFK95:KFM95"/>
    <mergeCell ref="KFN95:KFP95"/>
    <mergeCell ref="KFQ95:KFS95"/>
    <mergeCell ref="KFT95:KFV95"/>
    <mergeCell ref="KFW95:KFY95"/>
    <mergeCell ref="KEV95:KEX95"/>
    <mergeCell ref="KEY95:KFA95"/>
    <mergeCell ref="KFB95:KFD95"/>
    <mergeCell ref="KFE95:KFG95"/>
    <mergeCell ref="KFH95:KFJ95"/>
    <mergeCell ref="KEG95:KEI95"/>
    <mergeCell ref="KEJ95:KEL95"/>
    <mergeCell ref="KEM95:KEO95"/>
    <mergeCell ref="KEP95:KER95"/>
    <mergeCell ref="KES95:KEU95"/>
    <mergeCell ref="KDR95:KDT95"/>
    <mergeCell ref="KDU95:KDW95"/>
    <mergeCell ref="KDX95:KDZ95"/>
    <mergeCell ref="KEA95:KEC95"/>
    <mergeCell ref="KED95:KEF95"/>
    <mergeCell ref="KHS95:KHU95"/>
    <mergeCell ref="KHV95:KHX95"/>
    <mergeCell ref="KHY95:KIA95"/>
    <mergeCell ref="KIB95:KID95"/>
    <mergeCell ref="KIE95:KIG95"/>
    <mergeCell ref="KHD95:KHF95"/>
    <mergeCell ref="KHG95:KHI95"/>
    <mergeCell ref="KHJ95:KHL95"/>
    <mergeCell ref="KHM95:KHO95"/>
    <mergeCell ref="KHP95:KHR95"/>
    <mergeCell ref="KGO95:KGQ95"/>
    <mergeCell ref="KGR95:KGT95"/>
    <mergeCell ref="KGU95:KGW95"/>
    <mergeCell ref="KGX95:KGZ95"/>
    <mergeCell ref="KHA95:KHC95"/>
    <mergeCell ref="KFZ95:KGB95"/>
    <mergeCell ref="KGC95:KGE95"/>
    <mergeCell ref="KGF95:KGH95"/>
    <mergeCell ref="KGI95:KGK95"/>
    <mergeCell ref="KGL95:KGN95"/>
    <mergeCell ref="KKA95:KKC95"/>
    <mergeCell ref="KKD95:KKF95"/>
    <mergeCell ref="KKG95:KKI95"/>
    <mergeCell ref="KKJ95:KKL95"/>
    <mergeCell ref="KKM95:KKO95"/>
    <mergeCell ref="KJL95:KJN95"/>
    <mergeCell ref="KJO95:KJQ95"/>
    <mergeCell ref="KJR95:KJT95"/>
    <mergeCell ref="KJU95:KJW95"/>
    <mergeCell ref="KJX95:KJZ95"/>
    <mergeCell ref="KIW95:KIY95"/>
    <mergeCell ref="KIZ95:KJB95"/>
    <mergeCell ref="KJC95:KJE95"/>
    <mergeCell ref="KJF95:KJH95"/>
    <mergeCell ref="KJI95:KJK95"/>
    <mergeCell ref="KIH95:KIJ95"/>
    <mergeCell ref="KIK95:KIM95"/>
    <mergeCell ref="KIN95:KIP95"/>
    <mergeCell ref="KIQ95:KIS95"/>
    <mergeCell ref="KIT95:KIV95"/>
    <mergeCell ref="KMI95:KMK95"/>
    <mergeCell ref="KML95:KMN95"/>
    <mergeCell ref="KMO95:KMQ95"/>
    <mergeCell ref="KMR95:KMT95"/>
    <mergeCell ref="KMU95:KMW95"/>
    <mergeCell ref="KLT95:KLV95"/>
    <mergeCell ref="KLW95:KLY95"/>
    <mergeCell ref="KLZ95:KMB95"/>
    <mergeCell ref="KMC95:KME95"/>
    <mergeCell ref="KMF95:KMH95"/>
    <mergeCell ref="KLE95:KLG95"/>
    <mergeCell ref="KLH95:KLJ95"/>
    <mergeCell ref="KLK95:KLM95"/>
    <mergeCell ref="KLN95:KLP95"/>
    <mergeCell ref="KLQ95:KLS95"/>
    <mergeCell ref="KKP95:KKR95"/>
    <mergeCell ref="KKS95:KKU95"/>
    <mergeCell ref="KKV95:KKX95"/>
    <mergeCell ref="KKY95:KLA95"/>
    <mergeCell ref="KLB95:KLD95"/>
    <mergeCell ref="KOQ95:KOS95"/>
    <mergeCell ref="KOT95:KOV95"/>
    <mergeCell ref="KOW95:KOY95"/>
    <mergeCell ref="KOZ95:KPB95"/>
    <mergeCell ref="KPC95:KPE95"/>
    <mergeCell ref="KOB95:KOD95"/>
    <mergeCell ref="KOE95:KOG95"/>
    <mergeCell ref="KOH95:KOJ95"/>
    <mergeCell ref="KOK95:KOM95"/>
    <mergeCell ref="KON95:KOP95"/>
    <mergeCell ref="KNM95:KNO95"/>
    <mergeCell ref="KNP95:KNR95"/>
    <mergeCell ref="KNS95:KNU95"/>
    <mergeCell ref="KNV95:KNX95"/>
    <mergeCell ref="KNY95:KOA95"/>
    <mergeCell ref="KMX95:KMZ95"/>
    <mergeCell ref="KNA95:KNC95"/>
    <mergeCell ref="KND95:KNF95"/>
    <mergeCell ref="KNG95:KNI95"/>
    <mergeCell ref="KNJ95:KNL95"/>
    <mergeCell ref="KQY95:KRA95"/>
    <mergeCell ref="KRB95:KRD95"/>
    <mergeCell ref="KRE95:KRG95"/>
    <mergeCell ref="KRH95:KRJ95"/>
    <mergeCell ref="KRK95:KRM95"/>
    <mergeCell ref="KQJ95:KQL95"/>
    <mergeCell ref="KQM95:KQO95"/>
    <mergeCell ref="KQP95:KQR95"/>
    <mergeCell ref="KQS95:KQU95"/>
    <mergeCell ref="KQV95:KQX95"/>
    <mergeCell ref="KPU95:KPW95"/>
    <mergeCell ref="KPX95:KPZ95"/>
    <mergeCell ref="KQA95:KQC95"/>
    <mergeCell ref="KQD95:KQF95"/>
    <mergeCell ref="KQG95:KQI95"/>
    <mergeCell ref="KPF95:KPH95"/>
    <mergeCell ref="KPI95:KPK95"/>
    <mergeCell ref="KPL95:KPN95"/>
    <mergeCell ref="KPO95:KPQ95"/>
    <mergeCell ref="KPR95:KPT95"/>
    <mergeCell ref="KTG95:KTI95"/>
    <mergeCell ref="KTJ95:KTL95"/>
    <mergeCell ref="KTM95:KTO95"/>
    <mergeCell ref="KTP95:KTR95"/>
    <mergeCell ref="KTS95:KTU95"/>
    <mergeCell ref="KSR95:KST95"/>
    <mergeCell ref="KSU95:KSW95"/>
    <mergeCell ref="KSX95:KSZ95"/>
    <mergeCell ref="KTA95:KTC95"/>
    <mergeCell ref="KTD95:KTF95"/>
    <mergeCell ref="KSC95:KSE95"/>
    <mergeCell ref="KSF95:KSH95"/>
    <mergeCell ref="KSI95:KSK95"/>
    <mergeCell ref="KSL95:KSN95"/>
    <mergeCell ref="KSO95:KSQ95"/>
    <mergeCell ref="KRN95:KRP95"/>
    <mergeCell ref="KRQ95:KRS95"/>
    <mergeCell ref="KRT95:KRV95"/>
    <mergeCell ref="KRW95:KRY95"/>
    <mergeCell ref="KRZ95:KSB95"/>
    <mergeCell ref="KVO95:KVQ95"/>
    <mergeCell ref="KVR95:KVT95"/>
    <mergeCell ref="KVU95:KVW95"/>
    <mergeCell ref="KVX95:KVZ95"/>
    <mergeCell ref="KWA95:KWC95"/>
    <mergeCell ref="KUZ95:KVB95"/>
    <mergeCell ref="KVC95:KVE95"/>
    <mergeCell ref="KVF95:KVH95"/>
    <mergeCell ref="KVI95:KVK95"/>
    <mergeCell ref="KVL95:KVN95"/>
    <mergeCell ref="KUK95:KUM95"/>
    <mergeCell ref="KUN95:KUP95"/>
    <mergeCell ref="KUQ95:KUS95"/>
    <mergeCell ref="KUT95:KUV95"/>
    <mergeCell ref="KUW95:KUY95"/>
    <mergeCell ref="KTV95:KTX95"/>
    <mergeCell ref="KTY95:KUA95"/>
    <mergeCell ref="KUB95:KUD95"/>
    <mergeCell ref="KUE95:KUG95"/>
    <mergeCell ref="KUH95:KUJ95"/>
    <mergeCell ref="KXW95:KXY95"/>
    <mergeCell ref="KXZ95:KYB95"/>
    <mergeCell ref="KYC95:KYE95"/>
    <mergeCell ref="KYF95:KYH95"/>
    <mergeCell ref="KYI95:KYK95"/>
    <mergeCell ref="KXH95:KXJ95"/>
    <mergeCell ref="KXK95:KXM95"/>
    <mergeCell ref="KXN95:KXP95"/>
    <mergeCell ref="KXQ95:KXS95"/>
    <mergeCell ref="KXT95:KXV95"/>
    <mergeCell ref="KWS95:KWU95"/>
    <mergeCell ref="KWV95:KWX95"/>
    <mergeCell ref="KWY95:KXA95"/>
    <mergeCell ref="KXB95:KXD95"/>
    <mergeCell ref="KXE95:KXG95"/>
    <mergeCell ref="KWD95:KWF95"/>
    <mergeCell ref="KWG95:KWI95"/>
    <mergeCell ref="KWJ95:KWL95"/>
    <mergeCell ref="KWM95:KWO95"/>
    <mergeCell ref="KWP95:KWR95"/>
    <mergeCell ref="LAE95:LAG95"/>
    <mergeCell ref="LAH95:LAJ95"/>
    <mergeCell ref="LAK95:LAM95"/>
    <mergeCell ref="LAN95:LAP95"/>
    <mergeCell ref="LAQ95:LAS95"/>
    <mergeCell ref="KZP95:KZR95"/>
    <mergeCell ref="KZS95:KZU95"/>
    <mergeCell ref="KZV95:KZX95"/>
    <mergeCell ref="KZY95:LAA95"/>
    <mergeCell ref="LAB95:LAD95"/>
    <mergeCell ref="KZA95:KZC95"/>
    <mergeCell ref="KZD95:KZF95"/>
    <mergeCell ref="KZG95:KZI95"/>
    <mergeCell ref="KZJ95:KZL95"/>
    <mergeCell ref="KZM95:KZO95"/>
    <mergeCell ref="KYL95:KYN95"/>
    <mergeCell ref="KYO95:KYQ95"/>
    <mergeCell ref="KYR95:KYT95"/>
    <mergeCell ref="KYU95:KYW95"/>
    <mergeCell ref="KYX95:KYZ95"/>
    <mergeCell ref="LCM95:LCO95"/>
    <mergeCell ref="LCP95:LCR95"/>
    <mergeCell ref="LCS95:LCU95"/>
    <mergeCell ref="LCV95:LCX95"/>
    <mergeCell ref="LCY95:LDA95"/>
    <mergeCell ref="LBX95:LBZ95"/>
    <mergeCell ref="LCA95:LCC95"/>
    <mergeCell ref="LCD95:LCF95"/>
    <mergeCell ref="LCG95:LCI95"/>
    <mergeCell ref="LCJ95:LCL95"/>
    <mergeCell ref="LBI95:LBK95"/>
    <mergeCell ref="LBL95:LBN95"/>
    <mergeCell ref="LBO95:LBQ95"/>
    <mergeCell ref="LBR95:LBT95"/>
    <mergeCell ref="LBU95:LBW95"/>
    <mergeCell ref="LAT95:LAV95"/>
    <mergeCell ref="LAW95:LAY95"/>
    <mergeCell ref="LAZ95:LBB95"/>
    <mergeCell ref="LBC95:LBE95"/>
    <mergeCell ref="LBF95:LBH95"/>
    <mergeCell ref="LEU95:LEW95"/>
    <mergeCell ref="LEX95:LEZ95"/>
    <mergeCell ref="LFA95:LFC95"/>
    <mergeCell ref="LFD95:LFF95"/>
    <mergeCell ref="LFG95:LFI95"/>
    <mergeCell ref="LEF95:LEH95"/>
    <mergeCell ref="LEI95:LEK95"/>
    <mergeCell ref="LEL95:LEN95"/>
    <mergeCell ref="LEO95:LEQ95"/>
    <mergeCell ref="LER95:LET95"/>
    <mergeCell ref="LDQ95:LDS95"/>
    <mergeCell ref="LDT95:LDV95"/>
    <mergeCell ref="LDW95:LDY95"/>
    <mergeCell ref="LDZ95:LEB95"/>
    <mergeCell ref="LEC95:LEE95"/>
    <mergeCell ref="LDB95:LDD95"/>
    <mergeCell ref="LDE95:LDG95"/>
    <mergeCell ref="LDH95:LDJ95"/>
    <mergeCell ref="LDK95:LDM95"/>
    <mergeCell ref="LDN95:LDP95"/>
    <mergeCell ref="LHC95:LHE95"/>
    <mergeCell ref="LHF95:LHH95"/>
    <mergeCell ref="LHI95:LHK95"/>
    <mergeCell ref="LHL95:LHN95"/>
    <mergeCell ref="LHO95:LHQ95"/>
    <mergeCell ref="LGN95:LGP95"/>
    <mergeCell ref="LGQ95:LGS95"/>
    <mergeCell ref="LGT95:LGV95"/>
    <mergeCell ref="LGW95:LGY95"/>
    <mergeCell ref="LGZ95:LHB95"/>
    <mergeCell ref="LFY95:LGA95"/>
    <mergeCell ref="LGB95:LGD95"/>
    <mergeCell ref="LGE95:LGG95"/>
    <mergeCell ref="LGH95:LGJ95"/>
    <mergeCell ref="LGK95:LGM95"/>
    <mergeCell ref="LFJ95:LFL95"/>
    <mergeCell ref="LFM95:LFO95"/>
    <mergeCell ref="LFP95:LFR95"/>
    <mergeCell ref="LFS95:LFU95"/>
    <mergeCell ref="LFV95:LFX95"/>
    <mergeCell ref="LJK95:LJM95"/>
    <mergeCell ref="LJN95:LJP95"/>
    <mergeCell ref="LJQ95:LJS95"/>
    <mergeCell ref="LJT95:LJV95"/>
    <mergeCell ref="LJW95:LJY95"/>
    <mergeCell ref="LIV95:LIX95"/>
    <mergeCell ref="LIY95:LJA95"/>
    <mergeCell ref="LJB95:LJD95"/>
    <mergeCell ref="LJE95:LJG95"/>
    <mergeCell ref="LJH95:LJJ95"/>
    <mergeCell ref="LIG95:LII95"/>
    <mergeCell ref="LIJ95:LIL95"/>
    <mergeCell ref="LIM95:LIO95"/>
    <mergeCell ref="LIP95:LIR95"/>
    <mergeCell ref="LIS95:LIU95"/>
    <mergeCell ref="LHR95:LHT95"/>
    <mergeCell ref="LHU95:LHW95"/>
    <mergeCell ref="LHX95:LHZ95"/>
    <mergeCell ref="LIA95:LIC95"/>
    <mergeCell ref="LID95:LIF95"/>
    <mergeCell ref="LLS95:LLU95"/>
    <mergeCell ref="LLV95:LLX95"/>
    <mergeCell ref="LLY95:LMA95"/>
    <mergeCell ref="LMB95:LMD95"/>
    <mergeCell ref="LME95:LMG95"/>
    <mergeCell ref="LLD95:LLF95"/>
    <mergeCell ref="LLG95:LLI95"/>
    <mergeCell ref="LLJ95:LLL95"/>
    <mergeCell ref="LLM95:LLO95"/>
    <mergeCell ref="LLP95:LLR95"/>
    <mergeCell ref="LKO95:LKQ95"/>
    <mergeCell ref="LKR95:LKT95"/>
    <mergeCell ref="LKU95:LKW95"/>
    <mergeCell ref="LKX95:LKZ95"/>
    <mergeCell ref="LLA95:LLC95"/>
    <mergeCell ref="LJZ95:LKB95"/>
    <mergeCell ref="LKC95:LKE95"/>
    <mergeCell ref="LKF95:LKH95"/>
    <mergeCell ref="LKI95:LKK95"/>
    <mergeCell ref="LKL95:LKN95"/>
    <mergeCell ref="LOA95:LOC95"/>
    <mergeCell ref="LOD95:LOF95"/>
    <mergeCell ref="LOG95:LOI95"/>
    <mergeCell ref="LOJ95:LOL95"/>
    <mergeCell ref="LOM95:LOO95"/>
    <mergeCell ref="LNL95:LNN95"/>
    <mergeCell ref="LNO95:LNQ95"/>
    <mergeCell ref="LNR95:LNT95"/>
    <mergeCell ref="LNU95:LNW95"/>
    <mergeCell ref="LNX95:LNZ95"/>
    <mergeCell ref="LMW95:LMY95"/>
    <mergeCell ref="LMZ95:LNB95"/>
    <mergeCell ref="LNC95:LNE95"/>
    <mergeCell ref="LNF95:LNH95"/>
    <mergeCell ref="LNI95:LNK95"/>
    <mergeCell ref="LMH95:LMJ95"/>
    <mergeCell ref="LMK95:LMM95"/>
    <mergeCell ref="LMN95:LMP95"/>
    <mergeCell ref="LMQ95:LMS95"/>
    <mergeCell ref="LMT95:LMV95"/>
    <mergeCell ref="LQI95:LQK95"/>
    <mergeCell ref="LQL95:LQN95"/>
    <mergeCell ref="LQO95:LQQ95"/>
    <mergeCell ref="LQR95:LQT95"/>
    <mergeCell ref="LQU95:LQW95"/>
    <mergeCell ref="LPT95:LPV95"/>
    <mergeCell ref="LPW95:LPY95"/>
    <mergeCell ref="LPZ95:LQB95"/>
    <mergeCell ref="LQC95:LQE95"/>
    <mergeCell ref="LQF95:LQH95"/>
    <mergeCell ref="LPE95:LPG95"/>
    <mergeCell ref="LPH95:LPJ95"/>
    <mergeCell ref="LPK95:LPM95"/>
    <mergeCell ref="LPN95:LPP95"/>
    <mergeCell ref="LPQ95:LPS95"/>
    <mergeCell ref="LOP95:LOR95"/>
    <mergeCell ref="LOS95:LOU95"/>
    <mergeCell ref="LOV95:LOX95"/>
    <mergeCell ref="LOY95:LPA95"/>
    <mergeCell ref="LPB95:LPD95"/>
    <mergeCell ref="LSQ95:LSS95"/>
    <mergeCell ref="LST95:LSV95"/>
    <mergeCell ref="LSW95:LSY95"/>
    <mergeCell ref="LSZ95:LTB95"/>
    <mergeCell ref="LTC95:LTE95"/>
    <mergeCell ref="LSB95:LSD95"/>
    <mergeCell ref="LSE95:LSG95"/>
    <mergeCell ref="LSH95:LSJ95"/>
    <mergeCell ref="LSK95:LSM95"/>
    <mergeCell ref="LSN95:LSP95"/>
    <mergeCell ref="LRM95:LRO95"/>
    <mergeCell ref="LRP95:LRR95"/>
    <mergeCell ref="LRS95:LRU95"/>
    <mergeCell ref="LRV95:LRX95"/>
    <mergeCell ref="LRY95:LSA95"/>
    <mergeCell ref="LQX95:LQZ95"/>
    <mergeCell ref="LRA95:LRC95"/>
    <mergeCell ref="LRD95:LRF95"/>
    <mergeCell ref="LRG95:LRI95"/>
    <mergeCell ref="LRJ95:LRL95"/>
    <mergeCell ref="LUY95:LVA95"/>
    <mergeCell ref="LVB95:LVD95"/>
    <mergeCell ref="LVE95:LVG95"/>
    <mergeCell ref="LVH95:LVJ95"/>
    <mergeCell ref="LVK95:LVM95"/>
    <mergeCell ref="LUJ95:LUL95"/>
    <mergeCell ref="LUM95:LUO95"/>
    <mergeCell ref="LUP95:LUR95"/>
    <mergeCell ref="LUS95:LUU95"/>
    <mergeCell ref="LUV95:LUX95"/>
    <mergeCell ref="LTU95:LTW95"/>
    <mergeCell ref="LTX95:LTZ95"/>
    <mergeCell ref="LUA95:LUC95"/>
    <mergeCell ref="LUD95:LUF95"/>
    <mergeCell ref="LUG95:LUI95"/>
    <mergeCell ref="LTF95:LTH95"/>
    <mergeCell ref="LTI95:LTK95"/>
    <mergeCell ref="LTL95:LTN95"/>
    <mergeCell ref="LTO95:LTQ95"/>
    <mergeCell ref="LTR95:LTT95"/>
    <mergeCell ref="LXG95:LXI95"/>
    <mergeCell ref="LXJ95:LXL95"/>
    <mergeCell ref="LXM95:LXO95"/>
    <mergeCell ref="LXP95:LXR95"/>
    <mergeCell ref="LXS95:LXU95"/>
    <mergeCell ref="LWR95:LWT95"/>
    <mergeCell ref="LWU95:LWW95"/>
    <mergeCell ref="LWX95:LWZ95"/>
    <mergeCell ref="LXA95:LXC95"/>
    <mergeCell ref="LXD95:LXF95"/>
    <mergeCell ref="LWC95:LWE95"/>
    <mergeCell ref="LWF95:LWH95"/>
    <mergeCell ref="LWI95:LWK95"/>
    <mergeCell ref="LWL95:LWN95"/>
    <mergeCell ref="LWO95:LWQ95"/>
    <mergeCell ref="LVN95:LVP95"/>
    <mergeCell ref="LVQ95:LVS95"/>
    <mergeCell ref="LVT95:LVV95"/>
    <mergeCell ref="LVW95:LVY95"/>
    <mergeCell ref="LVZ95:LWB95"/>
    <mergeCell ref="LZO95:LZQ95"/>
    <mergeCell ref="LZR95:LZT95"/>
    <mergeCell ref="LZU95:LZW95"/>
    <mergeCell ref="LZX95:LZZ95"/>
    <mergeCell ref="MAA95:MAC95"/>
    <mergeCell ref="LYZ95:LZB95"/>
    <mergeCell ref="LZC95:LZE95"/>
    <mergeCell ref="LZF95:LZH95"/>
    <mergeCell ref="LZI95:LZK95"/>
    <mergeCell ref="LZL95:LZN95"/>
    <mergeCell ref="LYK95:LYM95"/>
    <mergeCell ref="LYN95:LYP95"/>
    <mergeCell ref="LYQ95:LYS95"/>
    <mergeCell ref="LYT95:LYV95"/>
    <mergeCell ref="LYW95:LYY95"/>
    <mergeCell ref="LXV95:LXX95"/>
    <mergeCell ref="LXY95:LYA95"/>
    <mergeCell ref="LYB95:LYD95"/>
    <mergeCell ref="LYE95:LYG95"/>
    <mergeCell ref="LYH95:LYJ95"/>
    <mergeCell ref="MBW95:MBY95"/>
    <mergeCell ref="MBZ95:MCB95"/>
    <mergeCell ref="MCC95:MCE95"/>
    <mergeCell ref="MCF95:MCH95"/>
    <mergeCell ref="MCI95:MCK95"/>
    <mergeCell ref="MBH95:MBJ95"/>
    <mergeCell ref="MBK95:MBM95"/>
    <mergeCell ref="MBN95:MBP95"/>
    <mergeCell ref="MBQ95:MBS95"/>
    <mergeCell ref="MBT95:MBV95"/>
    <mergeCell ref="MAS95:MAU95"/>
    <mergeCell ref="MAV95:MAX95"/>
    <mergeCell ref="MAY95:MBA95"/>
    <mergeCell ref="MBB95:MBD95"/>
    <mergeCell ref="MBE95:MBG95"/>
    <mergeCell ref="MAD95:MAF95"/>
    <mergeCell ref="MAG95:MAI95"/>
    <mergeCell ref="MAJ95:MAL95"/>
    <mergeCell ref="MAM95:MAO95"/>
    <mergeCell ref="MAP95:MAR95"/>
    <mergeCell ref="MEE95:MEG95"/>
    <mergeCell ref="MEH95:MEJ95"/>
    <mergeCell ref="MEK95:MEM95"/>
    <mergeCell ref="MEN95:MEP95"/>
    <mergeCell ref="MEQ95:MES95"/>
    <mergeCell ref="MDP95:MDR95"/>
    <mergeCell ref="MDS95:MDU95"/>
    <mergeCell ref="MDV95:MDX95"/>
    <mergeCell ref="MDY95:MEA95"/>
    <mergeCell ref="MEB95:MED95"/>
    <mergeCell ref="MDA95:MDC95"/>
    <mergeCell ref="MDD95:MDF95"/>
    <mergeCell ref="MDG95:MDI95"/>
    <mergeCell ref="MDJ95:MDL95"/>
    <mergeCell ref="MDM95:MDO95"/>
    <mergeCell ref="MCL95:MCN95"/>
    <mergeCell ref="MCO95:MCQ95"/>
    <mergeCell ref="MCR95:MCT95"/>
    <mergeCell ref="MCU95:MCW95"/>
    <mergeCell ref="MCX95:MCZ95"/>
    <mergeCell ref="MGM95:MGO95"/>
    <mergeCell ref="MGP95:MGR95"/>
    <mergeCell ref="MGS95:MGU95"/>
    <mergeCell ref="MGV95:MGX95"/>
    <mergeCell ref="MGY95:MHA95"/>
    <mergeCell ref="MFX95:MFZ95"/>
    <mergeCell ref="MGA95:MGC95"/>
    <mergeCell ref="MGD95:MGF95"/>
    <mergeCell ref="MGG95:MGI95"/>
    <mergeCell ref="MGJ95:MGL95"/>
    <mergeCell ref="MFI95:MFK95"/>
    <mergeCell ref="MFL95:MFN95"/>
    <mergeCell ref="MFO95:MFQ95"/>
    <mergeCell ref="MFR95:MFT95"/>
    <mergeCell ref="MFU95:MFW95"/>
    <mergeCell ref="MET95:MEV95"/>
    <mergeCell ref="MEW95:MEY95"/>
    <mergeCell ref="MEZ95:MFB95"/>
    <mergeCell ref="MFC95:MFE95"/>
    <mergeCell ref="MFF95:MFH95"/>
    <mergeCell ref="MIU95:MIW95"/>
    <mergeCell ref="MIX95:MIZ95"/>
    <mergeCell ref="MJA95:MJC95"/>
    <mergeCell ref="MJD95:MJF95"/>
    <mergeCell ref="MJG95:MJI95"/>
    <mergeCell ref="MIF95:MIH95"/>
    <mergeCell ref="MII95:MIK95"/>
    <mergeCell ref="MIL95:MIN95"/>
    <mergeCell ref="MIO95:MIQ95"/>
    <mergeCell ref="MIR95:MIT95"/>
    <mergeCell ref="MHQ95:MHS95"/>
    <mergeCell ref="MHT95:MHV95"/>
    <mergeCell ref="MHW95:MHY95"/>
    <mergeCell ref="MHZ95:MIB95"/>
    <mergeCell ref="MIC95:MIE95"/>
    <mergeCell ref="MHB95:MHD95"/>
    <mergeCell ref="MHE95:MHG95"/>
    <mergeCell ref="MHH95:MHJ95"/>
    <mergeCell ref="MHK95:MHM95"/>
    <mergeCell ref="MHN95:MHP95"/>
    <mergeCell ref="MLC95:MLE95"/>
    <mergeCell ref="MLF95:MLH95"/>
    <mergeCell ref="MLI95:MLK95"/>
    <mergeCell ref="MLL95:MLN95"/>
    <mergeCell ref="MLO95:MLQ95"/>
    <mergeCell ref="MKN95:MKP95"/>
    <mergeCell ref="MKQ95:MKS95"/>
    <mergeCell ref="MKT95:MKV95"/>
    <mergeCell ref="MKW95:MKY95"/>
    <mergeCell ref="MKZ95:MLB95"/>
    <mergeCell ref="MJY95:MKA95"/>
    <mergeCell ref="MKB95:MKD95"/>
    <mergeCell ref="MKE95:MKG95"/>
    <mergeCell ref="MKH95:MKJ95"/>
    <mergeCell ref="MKK95:MKM95"/>
    <mergeCell ref="MJJ95:MJL95"/>
    <mergeCell ref="MJM95:MJO95"/>
    <mergeCell ref="MJP95:MJR95"/>
    <mergeCell ref="MJS95:MJU95"/>
    <mergeCell ref="MJV95:MJX95"/>
    <mergeCell ref="MNK95:MNM95"/>
    <mergeCell ref="MNN95:MNP95"/>
    <mergeCell ref="MNQ95:MNS95"/>
    <mergeCell ref="MNT95:MNV95"/>
    <mergeCell ref="MNW95:MNY95"/>
    <mergeCell ref="MMV95:MMX95"/>
    <mergeCell ref="MMY95:MNA95"/>
    <mergeCell ref="MNB95:MND95"/>
    <mergeCell ref="MNE95:MNG95"/>
    <mergeCell ref="MNH95:MNJ95"/>
    <mergeCell ref="MMG95:MMI95"/>
    <mergeCell ref="MMJ95:MML95"/>
    <mergeCell ref="MMM95:MMO95"/>
    <mergeCell ref="MMP95:MMR95"/>
    <mergeCell ref="MMS95:MMU95"/>
    <mergeCell ref="MLR95:MLT95"/>
    <mergeCell ref="MLU95:MLW95"/>
    <mergeCell ref="MLX95:MLZ95"/>
    <mergeCell ref="MMA95:MMC95"/>
    <mergeCell ref="MMD95:MMF95"/>
    <mergeCell ref="MPS95:MPU95"/>
    <mergeCell ref="MPV95:MPX95"/>
    <mergeCell ref="MPY95:MQA95"/>
    <mergeCell ref="MQB95:MQD95"/>
    <mergeCell ref="MQE95:MQG95"/>
    <mergeCell ref="MPD95:MPF95"/>
    <mergeCell ref="MPG95:MPI95"/>
    <mergeCell ref="MPJ95:MPL95"/>
    <mergeCell ref="MPM95:MPO95"/>
    <mergeCell ref="MPP95:MPR95"/>
    <mergeCell ref="MOO95:MOQ95"/>
    <mergeCell ref="MOR95:MOT95"/>
    <mergeCell ref="MOU95:MOW95"/>
    <mergeCell ref="MOX95:MOZ95"/>
    <mergeCell ref="MPA95:MPC95"/>
    <mergeCell ref="MNZ95:MOB95"/>
    <mergeCell ref="MOC95:MOE95"/>
    <mergeCell ref="MOF95:MOH95"/>
    <mergeCell ref="MOI95:MOK95"/>
    <mergeCell ref="MOL95:MON95"/>
    <mergeCell ref="MSA95:MSC95"/>
    <mergeCell ref="MSD95:MSF95"/>
    <mergeCell ref="MSG95:MSI95"/>
    <mergeCell ref="MSJ95:MSL95"/>
    <mergeCell ref="MSM95:MSO95"/>
    <mergeCell ref="MRL95:MRN95"/>
    <mergeCell ref="MRO95:MRQ95"/>
    <mergeCell ref="MRR95:MRT95"/>
    <mergeCell ref="MRU95:MRW95"/>
    <mergeCell ref="MRX95:MRZ95"/>
    <mergeCell ref="MQW95:MQY95"/>
    <mergeCell ref="MQZ95:MRB95"/>
    <mergeCell ref="MRC95:MRE95"/>
    <mergeCell ref="MRF95:MRH95"/>
    <mergeCell ref="MRI95:MRK95"/>
    <mergeCell ref="MQH95:MQJ95"/>
    <mergeCell ref="MQK95:MQM95"/>
    <mergeCell ref="MQN95:MQP95"/>
    <mergeCell ref="MQQ95:MQS95"/>
    <mergeCell ref="MQT95:MQV95"/>
    <mergeCell ref="MUI95:MUK95"/>
    <mergeCell ref="MUL95:MUN95"/>
    <mergeCell ref="MUO95:MUQ95"/>
    <mergeCell ref="MUR95:MUT95"/>
    <mergeCell ref="MUU95:MUW95"/>
    <mergeCell ref="MTT95:MTV95"/>
    <mergeCell ref="MTW95:MTY95"/>
    <mergeCell ref="MTZ95:MUB95"/>
    <mergeCell ref="MUC95:MUE95"/>
    <mergeCell ref="MUF95:MUH95"/>
    <mergeCell ref="MTE95:MTG95"/>
    <mergeCell ref="MTH95:MTJ95"/>
    <mergeCell ref="MTK95:MTM95"/>
    <mergeCell ref="MTN95:MTP95"/>
    <mergeCell ref="MTQ95:MTS95"/>
    <mergeCell ref="MSP95:MSR95"/>
    <mergeCell ref="MSS95:MSU95"/>
    <mergeCell ref="MSV95:MSX95"/>
    <mergeCell ref="MSY95:MTA95"/>
    <mergeCell ref="MTB95:MTD95"/>
    <mergeCell ref="MWQ95:MWS95"/>
    <mergeCell ref="MWT95:MWV95"/>
    <mergeCell ref="MWW95:MWY95"/>
    <mergeCell ref="MWZ95:MXB95"/>
    <mergeCell ref="MXC95:MXE95"/>
    <mergeCell ref="MWB95:MWD95"/>
    <mergeCell ref="MWE95:MWG95"/>
    <mergeCell ref="MWH95:MWJ95"/>
    <mergeCell ref="MWK95:MWM95"/>
    <mergeCell ref="MWN95:MWP95"/>
    <mergeCell ref="MVM95:MVO95"/>
    <mergeCell ref="MVP95:MVR95"/>
    <mergeCell ref="MVS95:MVU95"/>
    <mergeCell ref="MVV95:MVX95"/>
    <mergeCell ref="MVY95:MWA95"/>
    <mergeCell ref="MUX95:MUZ95"/>
    <mergeCell ref="MVA95:MVC95"/>
    <mergeCell ref="MVD95:MVF95"/>
    <mergeCell ref="MVG95:MVI95"/>
    <mergeCell ref="MVJ95:MVL95"/>
    <mergeCell ref="MYY95:MZA95"/>
    <mergeCell ref="MZB95:MZD95"/>
    <mergeCell ref="MZE95:MZG95"/>
    <mergeCell ref="MZH95:MZJ95"/>
    <mergeCell ref="MZK95:MZM95"/>
    <mergeCell ref="MYJ95:MYL95"/>
    <mergeCell ref="MYM95:MYO95"/>
    <mergeCell ref="MYP95:MYR95"/>
    <mergeCell ref="MYS95:MYU95"/>
    <mergeCell ref="MYV95:MYX95"/>
    <mergeCell ref="MXU95:MXW95"/>
    <mergeCell ref="MXX95:MXZ95"/>
    <mergeCell ref="MYA95:MYC95"/>
    <mergeCell ref="MYD95:MYF95"/>
    <mergeCell ref="MYG95:MYI95"/>
    <mergeCell ref="MXF95:MXH95"/>
    <mergeCell ref="MXI95:MXK95"/>
    <mergeCell ref="MXL95:MXN95"/>
    <mergeCell ref="MXO95:MXQ95"/>
    <mergeCell ref="MXR95:MXT95"/>
    <mergeCell ref="NBG95:NBI95"/>
    <mergeCell ref="NBJ95:NBL95"/>
    <mergeCell ref="NBM95:NBO95"/>
    <mergeCell ref="NBP95:NBR95"/>
    <mergeCell ref="NBS95:NBU95"/>
    <mergeCell ref="NAR95:NAT95"/>
    <mergeCell ref="NAU95:NAW95"/>
    <mergeCell ref="NAX95:NAZ95"/>
    <mergeCell ref="NBA95:NBC95"/>
    <mergeCell ref="NBD95:NBF95"/>
    <mergeCell ref="NAC95:NAE95"/>
    <mergeCell ref="NAF95:NAH95"/>
    <mergeCell ref="NAI95:NAK95"/>
    <mergeCell ref="NAL95:NAN95"/>
    <mergeCell ref="NAO95:NAQ95"/>
    <mergeCell ref="MZN95:MZP95"/>
    <mergeCell ref="MZQ95:MZS95"/>
    <mergeCell ref="MZT95:MZV95"/>
    <mergeCell ref="MZW95:MZY95"/>
    <mergeCell ref="MZZ95:NAB95"/>
    <mergeCell ref="NDO95:NDQ95"/>
    <mergeCell ref="NDR95:NDT95"/>
    <mergeCell ref="NDU95:NDW95"/>
    <mergeCell ref="NDX95:NDZ95"/>
    <mergeCell ref="NEA95:NEC95"/>
    <mergeCell ref="NCZ95:NDB95"/>
    <mergeCell ref="NDC95:NDE95"/>
    <mergeCell ref="NDF95:NDH95"/>
    <mergeCell ref="NDI95:NDK95"/>
    <mergeCell ref="NDL95:NDN95"/>
    <mergeCell ref="NCK95:NCM95"/>
    <mergeCell ref="NCN95:NCP95"/>
    <mergeCell ref="NCQ95:NCS95"/>
    <mergeCell ref="NCT95:NCV95"/>
    <mergeCell ref="NCW95:NCY95"/>
    <mergeCell ref="NBV95:NBX95"/>
    <mergeCell ref="NBY95:NCA95"/>
    <mergeCell ref="NCB95:NCD95"/>
    <mergeCell ref="NCE95:NCG95"/>
    <mergeCell ref="NCH95:NCJ95"/>
    <mergeCell ref="NFW95:NFY95"/>
    <mergeCell ref="NFZ95:NGB95"/>
    <mergeCell ref="NGC95:NGE95"/>
    <mergeCell ref="NGF95:NGH95"/>
    <mergeCell ref="NGI95:NGK95"/>
    <mergeCell ref="NFH95:NFJ95"/>
    <mergeCell ref="NFK95:NFM95"/>
    <mergeCell ref="NFN95:NFP95"/>
    <mergeCell ref="NFQ95:NFS95"/>
    <mergeCell ref="NFT95:NFV95"/>
    <mergeCell ref="NES95:NEU95"/>
    <mergeCell ref="NEV95:NEX95"/>
    <mergeCell ref="NEY95:NFA95"/>
    <mergeCell ref="NFB95:NFD95"/>
    <mergeCell ref="NFE95:NFG95"/>
    <mergeCell ref="NED95:NEF95"/>
    <mergeCell ref="NEG95:NEI95"/>
    <mergeCell ref="NEJ95:NEL95"/>
    <mergeCell ref="NEM95:NEO95"/>
    <mergeCell ref="NEP95:NER95"/>
    <mergeCell ref="NIE95:NIG95"/>
    <mergeCell ref="NIH95:NIJ95"/>
    <mergeCell ref="NIK95:NIM95"/>
    <mergeCell ref="NIN95:NIP95"/>
    <mergeCell ref="NIQ95:NIS95"/>
    <mergeCell ref="NHP95:NHR95"/>
    <mergeCell ref="NHS95:NHU95"/>
    <mergeCell ref="NHV95:NHX95"/>
    <mergeCell ref="NHY95:NIA95"/>
    <mergeCell ref="NIB95:NID95"/>
    <mergeCell ref="NHA95:NHC95"/>
    <mergeCell ref="NHD95:NHF95"/>
    <mergeCell ref="NHG95:NHI95"/>
    <mergeCell ref="NHJ95:NHL95"/>
    <mergeCell ref="NHM95:NHO95"/>
    <mergeCell ref="NGL95:NGN95"/>
    <mergeCell ref="NGO95:NGQ95"/>
    <mergeCell ref="NGR95:NGT95"/>
    <mergeCell ref="NGU95:NGW95"/>
    <mergeCell ref="NGX95:NGZ95"/>
    <mergeCell ref="NKM95:NKO95"/>
    <mergeCell ref="NKP95:NKR95"/>
    <mergeCell ref="NKS95:NKU95"/>
    <mergeCell ref="NKV95:NKX95"/>
    <mergeCell ref="NKY95:NLA95"/>
    <mergeCell ref="NJX95:NJZ95"/>
    <mergeCell ref="NKA95:NKC95"/>
    <mergeCell ref="NKD95:NKF95"/>
    <mergeCell ref="NKG95:NKI95"/>
    <mergeCell ref="NKJ95:NKL95"/>
    <mergeCell ref="NJI95:NJK95"/>
    <mergeCell ref="NJL95:NJN95"/>
    <mergeCell ref="NJO95:NJQ95"/>
    <mergeCell ref="NJR95:NJT95"/>
    <mergeCell ref="NJU95:NJW95"/>
    <mergeCell ref="NIT95:NIV95"/>
    <mergeCell ref="NIW95:NIY95"/>
    <mergeCell ref="NIZ95:NJB95"/>
    <mergeCell ref="NJC95:NJE95"/>
    <mergeCell ref="NJF95:NJH95"/>
    <mergeCell ref="NMU95:NMW95"/>
    <mergeCell ref="NMX95:NMZ95"/>
    <mergeCell ref="NNA95:NNC95"/>
    <mergeCell ref="NND95:NNF95"/>
    <mergeCell ref="NNG95:NNI95"/>
    <mergeCell ref="NMF95:NMH95"/>
    <mergeCell ref="NMI95:NMK95"/>
    <mergeCell ref="NML95:NMN95"/>
    <mergeCell ref="NMO95:NMQ95"/>
    <mergeCell ref="NMR95:NMT95"/>
    <mergeCell ref="NLQ95:NLS95"/>
    <mergeCell ref="NLT95:NLV95"/>
    <mergeCell ref="NLW95:NLY95"/>
    <mergeCell ref="NLZ95:NMB95"/>
    <mergeCell ref="NMC95:NME95"/>
    <mergeCell ref="NLB95:NLD95"/>
    <mergeCell ref="NLE95:NLG95"/>
    <mergeCell ref="NLH95:NLJ95"/>
    <mergeCell ref="NLK95:NLM95"/>
    <mergeCell ref="NLN95:NLP95"/>
    <mergeCell ref="NPC95:NPE95"/>
    <mergeCell ref="NPF95:NPH95"/>
    <mergeCell ref="NPI95:NPK95"/>
    <mergeCell ref="NPL95:NPN95"/>
    <mergeCell ref="NPO95:NPQ95"/>
    <mergeCell ref="NON95:NOP95"/>
    <mergeCell ref="NOQ95:NOS95"/>
    <mergeCell ref="NOT95:NOV95"/>
    <mergeCell ref="NOW95:NOY95"/>
    <mergeCell ref="NOZ95:NPB95"/>
    <mergeCell ref="NNY95:NOA95"/>
    <mergeCell ref="NOB95:NOD95"/>
    <mergeCell ref="NOE95:NOG95"/>
    <mergeCell ref="NOH95:NOJ95"/>
    <mergeCell ref="NOK95:NOM95"/>
    <mergeCell ref="NNJ95:NNL95"/>
    <mergeCell ref="NNM95:NNO95"/>
    <mergeCell ref="NNP95:NNR95"/>
    <mergeCell ref="NNS95:NNU95"/>
    <mergeCell ref="NNV95:NNX95"/>
    <mergeCell ref="NRK95:NRM95"/>
    <mergeCell ref="NRN95:NRP95"/>
    <mergeCell ref="NRQ95:NRS95"/>
    <mergeCell ref="NRT95:NRV95"/>
    <mergeCell ref="NRW95:NRY95"/>
    <mergeCell ref="NQV95:NQX95"/>
    <mergeCell ref="NQY95:NRA95"/>
    <mergeCell ref="NRB95:NRD95"/>
    <mergeCell ref="NRE95:NRG95"/>
    <mergeCell ref="NRH95:NRJ95"/>
    <mergeCell ref="NQG95:NQI95"/>
    <mergeCell ref="NQJ95:NQL95"/>
    <mergeCell ref="NQM95:NQO95"/>
    <mergeCell ref="NQP95:NQR95"/>
    <mergeCell ref="NQS95:NQU95"/>
    <mergeCell ref="NPR95:NPT95"/>
    <mergeCell ref="NPU95:NPW95"/>
    <mergeCell ref="NPX95:NPZ95"/>
    <mergeCell ref="NQA95:NQC95"/>
    <mergeCell ref="NQD95:NQF95"/>
    <mergeCell ref="NTS95:NTU95"/>
    <mergeCell ref="NTV95:NTX95"/>
    <mergeCell ref="NTY95:NUA95"/>
    <mergeCell ref="NUB95:NUD95"/>
    <mergeCell ref="NUE95:NUG95"/>
    <mergeCell ref="NTD95:NTF95"/>
    <mergeCell ref="NTG95:NTI95"/>
    <mergeCell ref="NTJ95:NTL95"/>
    <mergeCell ref="NTM95:NTO95"/>
    <mergeCell ref="NTP95:NTR95"/>
    <mergeCell ref="NSO95:NSQ95"/>
    <mergeCell ref="NSR95:NST95"/>
    <mergeCell ref="NSU95:NSW95"/>
    <mergeCell ref="NSX95:NSZ95"/>
    <mergeCell ref="NTA95:NTC95"/>
    <mergeCell ref="NRZ95:NSB95"/>
    <mergeCell ref="NSC95:NSE95"/>
    <mergeCell ref="NSF95:NSH95"/>
    <mergeCell ref="NSI95:NSK95"/>
    <mergeCell ref="NSL95:NSN95"/>
    <mergeCell ref="NWA95:NWC95"/>
    <mergeCell ref="NWD95:NWF95"/>
    <mergeCell ref="NWG95:NWI95"/>
    <mergeCell ref="NWJ95:NWL95"/>
    <mergeCell ref="NWM95:NWO95"/>
    <mergeCell ref="NVL95:NVN95"/>
    <mergeCell ref="NVO95:NVQ95"/>
    <mergeCell ref="NVR95:NVT95"/>
    <mergeCell ref="NVU95:NVW95"/>
    <mergeCell ref="NVX95:NVZ95"/>
    <mergeCell ref="NUW95:NUY95"/>
    <mergeCell ref="NUZ95:NVB95"/>
    <mergeCell ref="NVC95:NVE95"/>
    <mergeCell ref="NVF95:NVH95"/>
    <mergeCell ref="NVI95:NVK95"/>
    <mergeCell ref="NUH95:NUJ95"/>
    <mergeCell ref="NUK95:NUM95"/>
    <mergeCell ref="NUN95:NUP95"/>
    <mergeCell ref="NUQ95:NUS95"/>
    <mergeCell ref="NUT95:NUV95"/>
    <mergeCell ref="NYI95:NYK95"/>
    <mergeCell ref="NYL95:NYN95"/>
    <mergeCell ref="NYO95:NYQ95"/>
    <mergeCell ref="NYR95:NYT95"/>
    <mergeCell ref="NYU95:NYW95"/>
    <mergeCell ref="NXT95:NXV95"/>
    <mergeCell ref="NXW95:NXY95"/>
    <mergeCell ref="NXZ95:NYB95"/>
    <mergeCell ref="NYC95:NYE95"/>
    <mergeCell ref="NYF95:NYH95"/>
    <mergeCell ref="NXE95:NXG95"/>
    <mergeCell ref="NXH95:NXJ95"/>
    <mergeCell ref="NXK95:NXM95"/>
    <mergeCell ref="NXN95:NXP95"/>
    <mergeCell ref="NXQ95:NXS95"/>
    <mergeCell ref="NWP95:NWR95"/>
    <mergeCell ref="NWS95:NWU95"/>
    <mergeCell ref="NWV95:NWX95"/>
    <mergeCell ref="NWY95:NXA95"/>
    <mergeCell ref="NXB95:NXD95"/>
    <mergeCell ref="OAQ95:OAS95"/>
    <mergeCell ref="OAT95:OAV95"/>
    <mergeCell ref="OAW95:OAY95"/>
    <mergeCell ref="OAZ95:OBB95"/>
    <mergeCell ref="OBC95:OBE95"/>
    <mergeCell ref="OAB95:OAD95"/>
    <mergeCell ref="OAE95:OAG95"/>
    <mergeCell ref="OAH95:OAJ95"/>
    <mergeCell ref="OAK95:OAM95"/>
    <mergeCell ref="OAN95:OAP95"/>
    <mergeCell ref="NZM95:NZO95"/>
    <mergeCell ref="NZP95:NZR95"/>
    <mergeCell ref="NZS95:NZU95"/>
    <mergeCell ref="NZV95:NZX95"/>
    <mergeCell ref="NZY95:OAA95"/>
    <mergeCell ref="NYX95:NYZ95"/>
    <mergeCell ref="NZA95:NZC95"/>
    <mergeCell ref="NZD95:NZF95"/>
    <mergeCell ref="NZG95:NZI95"/>
    <mergeCell ref="NZJ95:NZL95"/>
    <mergeCell ref="OCY95:ODA95"/>
    <mergeCell ref="ODB95:ODD95"/>
    <mergeCell ref="ODE95:ODG95"/>
    <mergeCell ref="ODH95:ODJ95"/>
    <mergeCell ref="ODK95:ODM95"/>
    <mergeCell ref="OCJ95:OCL95"/>
    <mergeCell ref="OCM95:OCO95"/>
    <mergeCell ref="OCP95:OCR95"/>
    <mergeCell ref="OCS95:OCU95"/>
    <mergeCell ref="OCV95:OCX95"/>
    <mergeCell ref="OBU95:OBW95"/>
    <mergeCell ref="OBX95:OBZ95"/>
    <mergeCell ref="OCA95:OCC95"/>
    <mergeCell ref="OCD95:OCF95"/>
    <mergeCell ref="OCG95:OCI95"/>
    <mergeCell ref="OBF95:OBH95"/>
    <mergeCell ref="OBI95:OBK95"/>
    <mergeCell ref="OBL95:OBN95"/>
    <mergeCell ref="OBO95:OBQ95"/>
    <mergeCell ref="OBR95:OBT95"/>
    <mergeCell ref="OFG95:OFI95"/>
    <mergeCell ref="OFJ95:OFL95"/>
    <mergeCell ref="OFM95:OFO95"/>
    <mergeCell ref="OFP95:OFR95"/>
    <mergeCell ref="OFS95:OFU95"/>
    <mergeCell ref="OER95:OET95"/>
    <mergeCell ref="OEU95:OEW95"/>
    <mergeCell ref="OEX95:OEZ95"/>
    <mergeCell ref="OFA95:OFC95"/>
    <mergeCell ref="OFD95:OFF95"/>
    <mergeCell ref="OEC95:OEE95"/>
    <mergeCell ref="OEF95:OEH95"/>
    <mergeCell ref="OEI95:OEK95"/>
    <mergeCell ref="OEL95:OEN95"/>
    <mergeCell ref="OEO95:OEQ95"/>
    <mergeCell ref="ODN95:ODP95"/>
    <mergeCell ref="ODQ95:ODS95"/>
    <mergeCell ref="ODT95:ODV95"/>
    <mergeCell ref="ODW95:ODY95"/>
    <mergeCell ref="ODZ95:OEB95"/>
    <mergeCell ref="OHO95:OHQ95"/>
    <mergeCell ref="OHR95:OHT95"/>
    <mergeCell ref="OHU95:OHW95"/>
    <mergeCell ref="OHX95:OHZ95"/>
    <mergeCell ref="OIA95:OIC95"/>
    <mergeCell ref="OGZ95:OHB95"/>
    <mergeCell ref="OHC95:OHE95"/>
    <mergeCell ref="OHF95:OHH95"/>
    <mergeCell ref="OHI95:OHK95"/>
    <mergeCell ref="OHL95:OHN95"/>
    <mergeCell ref="OGK95:OGM95"/>
    <mergeCell ref="OGN95:OGP95"/>
    <mergeCell ref="OGQ95:OGS95"/>
    <mergeCell ref="OGT95:OGV95"/>
    <mergeCell ref="OGW95:OGY95"/>
    <mergeCell ref="OFV95:OFX95"/>
    <mergeCell ref="OFY95:OGA95"/>
    <mergeCell ref="OGB95:OGD95"/>
    <mergeCell ref="OGE95:OGG95"/>
    <mergeCell ref="OGH95:OGJ95"/>
    <mergeCell ref="OJW95:OJY95"/>
    <mergeCell ref="OJZ95:OKB95"/>
    <mergeCell ref="OKC95:OKE95"/>
    <mergeCell ref="OKF95:OKH95"/>
    <mergeCell ref="OKI95:OKK95"/>
    <mergeCell ref="OJH95:OJJ95"/>
    <mergeCell ref="OJK95:OJM95"/>
    <mergeCell ref="OJN95:OJP95"/>
    <mergeCell ref="OJQ95:OJS95"/>
    <mergeCell ref="OJT95:OJV95"/>
    <mergeCell ref="OIS95:OIU95"/>
    <mergeCell ref="OIV95:OIX95"/>
    <mergeCell ref="OIY95:OJA95"/>
    <mergeCell ref="OJB95:OJD95"/>
    <mergeCell ref="OJE95:OJG95"/>
    <mergeCell ref="OID95:OIF95"/>
    <mergeCell ref="OIG95:OII95"/>
    <mergeCell ref="OIJ95:OIL95"/>
    <mergeCell ref="OIM95:OIO95"/>
    <mergeCell ref="OIP95:OIR95"/>
    <mergeCell ref="OME95:OMG95"/>
    <mergeCell ref="OMH95:OMJ95"/>
    <mergeCell ref="OMK95:OMM95"/>
    <mergeCell ref="OMN95:OMP95"/>
    <mergeCell ref="OMQ95:OMS95"/>
    <mergeCell ref="OLP95:OLR95"/>
    <mergeCell ref="OLS95:OLU95"/>
    <mergeCell ref="OLV95:OLX95"/>
    <mergeCell ref="OLY95:OMA95"/>
    <mergeCell ref="OMB95:OMD95"/>
    <mergeCell ref="OLA95:OLC95"/>
    <mergeCell ref="OLD95:OLF95"/>
    <mergeCell ref="OLG95:OLI95"/>
    <mergeCell ref="OLJ95:OLL95"/>
    <mergeCell ref="OLM95:OLO95"/>
    <mergeCell ref="OKL95:OKN95"/>
    <mergeCell ref="OKO95:OKQ95"/>
    <mergeCell ref="OKR95:OKT95"/>
    <mergeCell ref="OKU95:OKW95"/>
    <mergeCell ref="OKX95:OKZ95"/>
    <mergeCell ref="OOM95:OOO95"/>
    <mergeCell ref="OOP95:OOR95"/>
    <mergeCell ref="OOS95:OOU95"/>
    <mergeCell ref="OOV95:OOX95"/>
    <mergeCell ref="OOY95:OPA95"/>
    <mergeCell ref="ONX95:ONZ95"/>
    <mergeCell ref="OOA95:OOC95"/>
    <mergeCell ref="OOD95:OOF95"/>
    <mergeCell ref="OOG95:OOI95"/>
    <mergeCell ref="OOJ95:OOL95"/>
    <mergeCell ref="ONI95:ONK95"/>
    <mergeCell ref="ONL95:ONN95"/>
    <mergeCell ref="ONO95:ONQ95"/>
    <mergeCell ref="ONR95:ONT95"/>
    <mergeCell ref="ONU95:ONW95"/>
    <mergeCell ref="OMT95:OMV95"/>
    <mergeCell ref="OMW95:OMY95"/>
    <mergeCell ref="OMZ95:ONB95"/>
    <mergeCell ref="ONC95:ONE95"/>
    <mergeCell ref="ONF95:ONH95"/>
    <mergeCell ref="OQU95:OQW95"/>
    <mergeCell ref="OQX95:OQZ95"/>
    <mergeCell ref="ORA95:ORC95"/>
    <mergeCell ref="ORD95:ORF95"/>
    <mergeCell ref="ORG95:ORI95"/>
    <mergeCell ref="OQF95:OQH95"/>
    <mergeCell ref="OQI95:OQK95"/>
    <mergeCell ref="OQL95:OQN95"/>
    <mergeCell ref="OQO95:OQQ95"/>
    <mergeCell ref="OQR95:OQT95"/>
    <mergeCell ref="OPQ95:OPS95"/>
    <mergeCell ref="OPT95:OPV95"/>
    <mergeCell ref="OPW95:OPY95"/>
    <mergeCell ref="OPZ95:OQB95"/>
    <mergeCell ref="OQC95:OQE95"/>
    <mergeCell ref="OPB95:OPD95"/>
    <mergeCell ref="OPE95:OPG95"/>
    <mergeCell ref="OPH95:OPJ95"/>
    <mergeCell ref="OPK95:OPM95"/>
    <mergeCell ref="OPN95:OPP95"/>
    <mergeCell ref="OTC95:OTE95"/>
    <mergeCell ref="OTF95:OTH95"/>
    <mergeCell ref="OTI95:OTK95"/>
    <mergeCell ref="OTL95:OTN95"/>
    <mergeCell ref="OTO95:OTQ95"/>
    <mergeCell ref="OSN95:OSP95"/>
    <mergeCell ref="OSQ95:OSS95"/>
    <mergeCell ref="OST95:OSV95"/>
    <mergeCell ref="OSW95:OSY95"/>
    <mergeCell ref="OSZ95:OTB95"/>
    <mergeCell ref="ORY95:OSA95"/>
    <mergeCell ref="OSB95:OSD95"/>
    <mergeCell ref="OSE95:OSG95"/>
    <mergeCell ref="OSH95:OSJ95"/>
    <mergeCell ref="OSK95:OSM95"/>
    <mergeCell ref="ORJ95:ORL95"/>
    <mergeCell ref="ORM95:ORO95"/>
    <mergeCell ref="ORP95:ORR95"/>
    <mergeCell ref="ORS95:ORU95"/>
    <mergeCell ref="ORV95:ORX95"/>
    <mergeCell ref="OVK95:OVM95"/>
    <mergeCell ref="OVN95:OVP95"/>
    <mergeCell ref="OVQ95:OVS95"/>
    <mergeCell ref="OVT95:OVV95"/>
    <mergeCell ref="OVW95:OVY95"/>
    <mergeCell ref="OUV95:OUX95"/>
    <mergeCell ref="OUY95:OVA95"/>
    <mergeCell ref="OVB95:OVD95"/>
    <mergeCell ref="OVE95:OVG95"/>
    <mergeCell ref="OVH95:OVJ95"/>
    <mergeCell ref="OUG95:OUI95"/>
    <mergeCell ref="OUJ95:OUL95"/>
    <mergeCell ref="OUM95:OUO95"/>
    <mergeCell ref="OUP95:OUR95"/>
    <mergeCell ref="OUS95:OUU95"/>
    <mergeCell ref="OTR95:OTT95"/>
    <mergeCell ref="OTU95:OTW95"/>
    <mergeCell ref="OTX95:OTZ95"/>
    <mergeCell ref="OUA95:OUC95"/>
    <mergeCell ref="OUD95:OUF95"/>
    <mergeCell ref="OXS95:OXU95"/>
    <mergeCell ref="OXV95:OXX95"/>
    <mergeCell ref="OXY95:OYA95"/>
    <mergeCell ref="OYB95:OYD95"/>
    <mergeCell ref="OYE95:OYG95"/>
    <mergeCell ref="OXD95:OXF95"/>
    <mergeCell ref="OXG95:OXI95"/>
    <mergeCell ref="OXJ95:OXL95"/>
    <mergeCell ref="OXM95:OXO95"/>
    <mergeCell ref="OXP95:OXR95"/>
    <mergeCell ref="OWO95:OWQ95"/>
    <mergeCell ref="OWR95:OWT95"/>
    <mergeCell ref="OWU95:OWW95"/>
    <mergeCell ref="OWX95:OWZ95"/>
    <mergeCell ref="OXA95:OXC95"/>
    <mergeCell ref="OVZ95:OWB95"/>
    <mergeCell ref="OWC95:OWE95"/>
    <mergeCell ref="OWF95:OWH95"/>
    <mergeCell ref="OWI95:OWK95"/>
    <mergeCell ref="OWL95:OWN95"/>
    <mergeCell ref="PAA95:PAC95"/>
    <mergeCell ref="PAD95:PAF95"/>
    <mergeCell ref="PAG95:PAI95"/>
    <mergeCell ref="PAJ95:PAL95"/>
    <mergeCell ref="PAM95:PAO95"/>
    <mergeCell ref="OZL95:OZN95"/>
    <mergeCell ref="OZO95:OZQ95"/>
    <mergeCell ref="OZR95:OZT95"/>
    <mergeCell ref="OZU95:OZW95"/>
    <mergeCell ref="OZX95:OZZ95"/>
    <mergeCell ref="OYW95:OYY95"/>
    <mergeCell ref="OYZ95:OZB95"/>
    <mergeCell ref="OZC95:OZE95"/>
    <mergeCell ref="OZF95:OZH95"/>
    <mergeCell ref="OZI95:OZK95"/>
    <mergeCell ref="OYH95:OYJ95"/>
    <mergeCell ref="OYK95:OYM95"/>
    <mergeCell ref="OYN95:OYP95"/>
    <mergeCell ref="OYQ95:OYS95"/>
    <mergeCell ref="OYT95:OYV95"/>
    <mergeCell ref="PCI95:PCK95"/>
    <mergeCell ref="PCL95:PCN95"/>
    <mergeCell ref="PCO95:PCQ95"/>
    <mergeCell ref="PCR95:PCT95"/>
    <mergeCell ref="PCU95:PCW95"/>
    <mergeCell ref="PBT95:PBV95"/>
    <mergeCell ref="PBW95:PBY95"/>
    <mergeCell ref="PBZ95:PCB95"/>
    <mergeCell ref="PCC95:PCE95"/>
    <mergeCell ref="PCF95:PCH95"/>
    <mergeCell ref="PBE95:PBG95"/>
    <mergeCell ref="PBH95:PBJ95"/>
    <mergeCell ref="PBK95:PBM95"/>
    <mergeCell ref="PBN95:PBP95"/>
    <mergeCell ref="PBQ95:PBS95"/>
    <mergeCell ref="PAP95:PAR95"/>
    <mergeCell ref="PAS95:PAU95"/>
    <mergeCell ref="PAV95:PAX95"/>
    <mergeCell ref="PAY95:PBA95"/>
    <mergeCell ref="PBB95:PBD95"/>
    <mergeCell ref="PEQ95:PES95"/>
    <mergeCell ref="PET95:PEV95"/>
    <mergeCell ref="PEW95:PEY95"/>
    <mergeCell ref="PEZ95:PFB95"/>
    <mergeCell ref="PFC95:PFE95"/>
    <mergeCell ref="PEB95:PED95"/>
    <mergeCell ref="PEE95:PEG95"/>
    <mergeCell ref="PEH95:PEJ95"/>
    <mergeCell ref="PEK95:PEM95"/>
    <mergeCell ref="PEN95:PEP95"/>
    <mergeCell ref="PDM95:PDO95"/>
    <mergeCell ref="PDP95:PDR95"/>
    <mergeCell ref="PDS95:PDU95"/>
    <mergeCell ref="PDV95:PDX95"/>
    <mergeCell ref="PDY95:PEA95"/>
    <mergeCell ref="PCX95:PCZ95"/>
    <mergeCell ref="PDA95:PDC95"/>
    <mergeCell ref="PDD95:PDF95"/>
    <mergeCell ref="PDG95:PDI95"/>
    <mergeCell ref="PDJ95:PDL95"/>
    <mergeCell ref="PGY95:PHA95"/>
    <mergeCell ref="PHB95:PHD95"/>
    <mergeCell ref="PHE95:PHG95"/>
    <mergeCell ref="PHH95:PHJ95"/>
    <mergeCell ref="PHK95:PHM95"/>
    <mergeCell ref="PGJ95:PGL95"/>
    <mergeCell ref="PGM95:PGO95"/>
    <mergeCell ref="PGP95:PGR95"/>
    <mergeCell ref="PGS95:PGU95"/>
    <mergeCell ref="PGV95:PGX95"/>
    <mergeCell ref="PFU95:PFW95"/>
    <mergeCell ref="PFX95:PFZ95"/>
    <mergeCell ref="PGA95:PGC95"/>
    <mergeCell ref="PGD95:PGF95"/>
    <mergeCell ref="PGG95:PGI95"/>
    <mergeCell ref="PFF95:PFH95"/>
    <mergeCell ref="PFI95:PFK95"/>
    <mergeCell ref="PFL95:PFN95"/>
    <mergeCell ref="PFO95:PFQ95"/>
    <mergeCell ref="PFR95:PFT95"/>
    <mergeCell ref="PJG95:PJI95"/>
    <mergeCell ref="PJJ95:PJL95"/>
    <mergeCell ref="PJM95:PJO95"/>
    <mergeCell ref="PJP95:PJR95"/>
    <mergeCell ref="PJS95:PJU95"/>
    <mergeCell ref="PIR95:PIT95"/>
    <mergeCell ref="PIU95:PIW95"/>
    <mergeCell ref="PIX95:PIZ95"/>
    <mergeCell ref="PJA95:PJC95"/>
    <mergeCell ref="PJD95:PJF95"/>
    <mergeCell ref="PIC95:PIE95"/>
    <mergeCell ref="PIF95:PIH95"/>
    <mergeCell ref="PII95:PIK95"/>
    <mergeCell ref="PIL95:PIN95"/>
    <mergeCell ref="PIO95:PIQ95"/>
    <mergeCell ref="PHN95:PHP95"/>
    <mergeCell ref="PHQ95:PHS95"/>
    <mergeCell ref="PHT95:PHV95"/>
    <mergeCell ref="PHW95:PHY95"/>
    <mergeCell ref="PHZ95:PIB95"/>
    <mergeCell ref="PLO95:PLQ95"/>
    <mergeCell ref="PLR95:PLT95"/>
    <mergeCell ref="PLU95:PLW95"/>
    <mergeCell ref="PLX95:PLZ95"/>
    <mergeCell ref="PMA95:PMC95"/>
    <mergeCell ref="PKZ95:PLB95"/>
    <mergeCell ref="PLC95:PLE95"/>
    <mergeCell ref="PLF95:PLH95"/>
    <mergeCell ref="PLI95:PLK95"/>
    <mergeCell ref="PLL95:PLN95"/>
    <mergeCell ref="PKK95:PKM95"/>
    <mergeCell ref="PKN95:PKP95"/>
    <mergeCell ref="PKQ95:PKS95"/>
    <mergeCell ref="PKT95:PKV95"/>
    <mergeCell ref="PKW95:PKY95"/>
    <mergeCell ref="PJV95:PJX95"/>
    <mergeCell ref="PJY95:PKA95"/>
    <mergeCell ref="PKB95:PKD95"/>
    <mergeCell ref="PKE95:PKG95"/>
    <mergeCell ref="PKH95:PKJ95"/>
    <mergeCell ref="PNW95:PNY95"/>
    <mergeCell ref="PNZ95:POB95"/>
    <mergeCell ref="POC95:POE95"/>
    <mergeCell ref="POF95:POH95"/>
    <mergeCell ref="POI95:POK95"/>
    <mergeCell ref="PNH95:PNJ95"/>
    <mergeCell ref="PNK95:PNM95"/>
    <mergeCell ref="PNN95:PNP95"/>
    <mergeCell ref="PNQ95:PNS95"/>
    <mergeCell ref="PNT95:PNV95"/>
    <mergeCell ref="PMS95:PMU95"/>
    <mergeCell ref="PMV95:PMX95"/>
    <mergeCell ref="PMY95:PNA95"/>
    <mergeCell ref="PNB95:PND95"/>
    <mergeCell ref="PNE95:PNG95"/>
    <mergeCell ref="PMD95:PMF95"/>
    <mergeCell ref="PMG95:PMI95"/>
    <mergeCell ref="PMJ95:PML95"/>
    <mergeCell ref="PMM95:PMO95"/>
    <mergeCell ref="PMP95:PMR95"/>
    <mergeCell ref="PQE95:PQG95"/>
    <mergeCell ref="PQH95:PQJ95"/>
    <mergeCell ref="PQK95:PQM95"/>
    <mergeCell ref="PQN95:PQP95"/>
    <mergeCell ref="PQQ95:PQS95"/>
    <mergeCell ref="PPP95:PPR95"/>
    <mergeCell ref="PPS95:PPU95"/>
    <mergeCell ref="PPV95:PPX95"/>
    <mergeCell ref="PPY95:PQA95"/>
    <mergeCell ref="PQB95:PQD95"/>
    <mergeCell ref="PPA95:PPC95"/>
    <mergeCell ref="PPD95:PPF95"/>
    <mergeCell ref="PPG95:PPI95"/>
    <mergeCell ref="PPJ95:PPL95"/>
    <mergeCell ref="PPM95:PPO95"/>
    <mergeCell ref="POL95:PON95"/>
    <mergeCell ref="POO95:POQ95"/>
    <mergeCell ref="POR95:POT95"/>
    <mergeCell ref="POU95:POW95"/>
    <mergeCell ref="POX95:POZ95"/>
    <mergeCell ref="PSM95:PSO95"/>
    <mergeCell ref="PSP95:PSR95"/>
    <mergeCell ref="PSS95:PSU95"/>
    <mergeCell ref="PSV95:PSX95"/>
    <mergeCell ref="PSY95:PTA95"/>
    <mergeCell ref="PRX95:PRZ95"/>
    <mergeCell ref="PSA95:PSC95"/>
    <mergeCell ref="PSD95:PSF95"/>
    <mergeCell ref="PSG95:PSI95"/>
    <mergeCell ref="PSJ95:PSL95"/>
    <mergeCell ref="PRI95:PRK95"/>
    <mergeCell ref="PRL95:PRN95"/>
    <mergeCell ref="PRO95:PRQ95"/>
    <mergeCell ref="PRR95:PRT95"/>
    <mergeCell ref="PRU95:PRW95"/>
    <mergeCell ref="PQT95:PQV95"/>
    <mergeCell ref="PQW95:PQY95"/>
    <mergeCell ref="PQZ95:PRB95"/>
    <mergeCell ref="PRC95:PRE95"/>
    <mergeCell ref="PRF95:PRH95"/>
    <mergeCell ref="PUU95:PUW95"/>
    <mergeCell ref="PUX95:PUZ95"/>
    <mergeCell ref="PVA95:PVC95"/>
    <mergeCell ref="PVD95:PVF95"/>
    <mergeCell ref="PVG95:PVI95"/>
    <mergeCell ref="PUF95:PUH95"/>
    <mergeCell ref="PUI95:PUK95"/>
    <mergeCell ref="PUL95:PUN95"/>
    <mergeCell ref="PUO95:PUQ95"/>
    <mergeCell ref="PUR95:PUT95"/>
    <mergeCell ref="PTQ95:PTS95"/>
    <mergeCell ref="PTT95:PTV95"/>
    <mergeCell ref="PTW95:PTY95"/>
    <mergeCell ref="PTZ95:PUB95"/>
    <mergeCell ref="PUC95:PUE95"/>
    <mergeCell ref="PTB95:PTD95"/>
    <mergeCell ref="PTE95:PTG95"/>
    <mergeCell ref="PTH95:PTJ95"/>
    <mergeCell ref="PTK95:PTM95"/>
    <mergeCell ref="PTN95:PTP95"/>
    <mergeCell ref="PXC95:PXE95"/>
    <mergeCell ref="PXF95:PXH95"/>
    <mergeCell ref="PXI95:PXK95"/>
    <mergeCell ref="PXL95:PXN95"/>
    <mergeCell ref="PXO95:PXQ95"/>
    <mergeCell ref="PWN95:PWP95"/>
    <mergeCell ref="PWQ95:PWS95"/>
    <mergeCell ref="PWT95:PWV95"/>
    <mergeCell ref="PWW95:PWY95"/>
    <mergeCell ref="PWZ95:PXB95"/>
    <mergeCell ref="PVY95:PWA95"/>
    <mergeCell ref="PWB95:PWD95"/>
    <mergeCell ref="PWE95:PWG95"/>
    <mergeCell ref="PWH95:PWJ95"/>
    <mergeCell ref="PWK95:PWM95"/>
    <mergeCell ref="PVJ95:PVL95"/>
    <mergeCell ref="PVM95:PVO95"/>
    <mergeCell ref="PVP95:PVR95"/>
    <mergeCell ref="PVS95:PVU95"/>
    <mergeCell ref="PVV95:PVX95"/>
    <mergeCell ref="PZK95:PZM95"/>
    <mergeCell ref="PZN95:PZP95"/>
    <mergeCell ref="PZQ95:PZS95"/>
    <mergeCell ref="PZT95:PZV95"/>
    <mergeCell ref="PZW95:PZY95"/>
    <mergeCell ref="PYV95:PYX95"/>
    <mergeCell ref="PYY95:PZA95"/>
    <mergeCell ref="PZB95:PZD95"/>
    <mergeCell ref="PZE95:PZG95"/>
    <mergeCell ref="PZH95:PZJ95"/>
    <mergeCell ref="PYG95:PYI95"/>
    <mergeCell ref="PYJ95:PYL95"/>
    <mergeCell ref="PYM95:PYO95"/>
    <mergeCell ref="PYP95:PYR95"/>
    <mergeCell ref="PYS95:PYU95"/>
    <mergeCell ref="PXR95:PXT95"/>
    <mergeCell ref="PXU95:PXW95"/>
    <mergeCell ref="PXX95:PXZ95"/>
    <mergeCell ref="PYA95:PYC95"/>
    <mergeCell ref="PYD95:PYF95"/>
    <mergeCell ref="QBS95:QBU95"/>
    <mergeCell ref="QBV95:QBX95"/>
    <mergeCell ref="QBY95:QCA95"/>
    <mergeCell ref="QCB95:QCD95"/>
    <mergeCell ref="QCE95:QCG95"/>
    <mergeCell ref="QBD95:QBF95"/>
    <mergeCell ref="QBG95:QBI95"/>
    <mergeCell ref="QBJ95:QBL95"/>
    <mergeCell ref="QBM95:QBO95"/>
    <mergeCell ref="QBP95:QBR95"/>
    <mergeCell ref="QAO95:QAQ95"/>
    <mergeCell ref="QAR95:QAT95"/>
    <mergeCell ref="QAU95:QAW95"/>
    <mergeCell ref="QAX95:QAZ95"/>
    <mergeCell ref="QBA95:QBC95"/>
    <mergeCell ref="PZZ95:QAB95"/>
    <mergeCell ref="QAC95:QAE95"/>
    <mergeCell ref="QAF95:QAH95"/>
    <mergeCell ref="QAI95:QAK95"/>
    <mergeCell ref="QAL95:QAN95"/>
    <mergeCell ref="QEA95:QEC95"/>
    <mergeCell ref="QED95:QEF95"/>
    <mergeCell ref="QEG95:QEI95"/>
    <mergeCell ref="QEJ95:QEL95"/>
    <mergeCell ref="QEM95:QEO95"/>
    <mergeCell ref="QDL95:QDN95"/>
    <mergeCell ref="QDO95:QDQ95"/>
    <mergeCell ref="QDR95:QDT95"/>
    <mergeCell ref="QDU95:QDW95"/>
    <mergeCell ref="QDX95:QDZ95"/>
    <mergeCell ref="QCW95:QCY95"/>
    <mergeCell ref="QCZ95:QDB95"/>
    <mergeCell ref="QDC95:QDE95"/>
    <mergeCell ref="QDF95:QDH95"/>
    <mergeCell ref="QDI95:QDK95"/>
    <mergeCell ref="QCH95:QCJ95"/>
    <mergeCell ref="QCK95:QCM95"/>
    <mergeCell ref="QCN95:QCP95"/>
    <mergeCell ref="QCQ95:QCS95"/>
    <mergeCell ref="QCT95:QCV95"/>
    <mergeCell ref="QGI95:QGK95"/>
    <mergeCell ref="QGL95:QGN95"/>
    <mergeCell ref="QGO95:QGQ95"/>
    <mergeCell ref="QGR95:QGT95"/>
    <mergeCell ref="QGU95:QGW95"/>
    <mergeCell ref="QFT95:QFV95"/>
    <mergeCell ref="QFW95:QFY95"/>
    <mergeCell ref="QFZ95:QGB95"/>
    <mergeCell ref="QGC95:QGE95"/>
    <mergeCell ref="QGF95:QGH95"/>
    <mergeCell ref="QFE95:QFG95"/>
    <mergeCell ref="QFH95:QFJ95"/>
    <mergeCell ref="QFK95:QFM95"/>
    <mergeCell ref="QFN95:QFP95"/>
    <mergeCell ref="QFQ95:QFS95"/>
    <mergeCell ref="QEP95:QER95"/>
    <mergeCell ref="QES95:QEU95"/>
    <mergeCell ref="QEV95:QEX95"/>
    <mergeCell ref="QEY95:QFA95"/>
    <mergeCell ref="QFB95:QFD95"/>
    <mergeCell ref="QIQ95:QIS95"/>
    <mergeCell ref="QIT95:QIV95"/>
    <mergeCell ref="QIW95:QIY95"/>
    <mergeCell ref="QIZ95:QJB95"/>
    <mergeCell ref="QJC95:QJE95"/>
    <mergeCell ref="QIB95:QID95"/>
    <mergeCell ref="QIE95:QIG95"/>
    <mergeCell ref="QIH95:QIJ95"/>
    <mergeCell ref="QIK95:QIM95"/>
    <mergeCell ref="QIN95:QIP95"/>
    <mergeCell ref="QHM95:QHO95"/>
    <mergeCell ref="QHP95:QHR95"/>
    <mergeCell ref="QHS95:QHU95"/>
    <mergeCell ref="QHV95:QHX95"/>
    <mergeCell ref="QHY95:QIA95"/>
    <mergeCell ref="QGX95:QGZ95"/>
    <mergeCell ref="QHA95:QHC95"/>
    <mergeCell ref="QHD95:QHF95"/>
    <mergeCell ref="QHG95:QHI95"/>
    <mergeCell ref="QHJ95:QHL95"/>
    <mergeCell ref="QKY95:QLA95"/>
    <mergeCell ref="QLB95:QLD95"/>
    <mergeCell ref="QLE95:QLG95"/>
    <mergeCell ref="QLH95:QLJ95"/>
    <mergeCell ref="QLK95:QLM95"/>
    <mergeCell ref="QKJ95:QKL95"/>
    <mergeCell ref="QKM95:QKO95"/>
    <mergeCell ref="QKP95:QKR95"/>
    <mergeCell ref="QKS95:QKU95"/>
    <mergeCell ref="QKV95:QKX95"/>
    <mergeCell ref="QJU95:QJW95"/>
    <mergeCell ref="QJX95:QJZ95"/>
    <mergeCell ref="QKA95:QKC95"/>
    <mergeCell ref="QKD95:QKF95"/>
    <mergeCell ref="QKG95:QKI95"/>
    <mergeCell ref="QJF95:QJH95"/>
    <mergeCell ref="QJI95:QJK95"/>
    <mergeCell ref="QJL95:QJN95"/>
    <mergeCell ref="QJO95:QJQ95"/>
    <mergeCell ref="QJR95:QJT95"/>
    <mergeCell ref="QNG95:QNI95"/>
    <mergeCell ref="QNJ95:QNL95"/>
    <mergeCell ref="QNM95:QNO95"/>
    <mergeCell ref="QNP95:QNR95"/>
    <mergeCell ref="QNS95:QNU95"/>
    <mergeCell ref="QMR95:QMT95"/>
    <mergeCell ref="QMU95:QMW95"/>
    <mergeCell ref="QMX95:QMZ95"/>
    <mergeCell ref="QNA95:QNC95"/>
    <mergeCell ref="QND95:QNF95"/>
    <mergeCell ref="QMC95:QME95"/>
    <mergeCell ref="QMF95:QMH95"/>
    <mergeCell ref="QMI95:QMK95"/>
    <mergeCell ref="QML95:QMN95"/>
    <mergeCell ref="QMO95:QMQ95"/>
    <mergeCell ref="QLN95:QLP95"/>
    <mergeCell ref="QLQ95:QLS95"/>
    <mergeCell ref="QLT95:QLV95"/>
    <mergeCell ref="QLW95:QLY95"/>
    <mergeCell ref="QLZ95:QMB95"/>
    <mergeCell ref="QPO95:QPQ95"/>
    <mergeCell ref="QPR95:QPT95"/>
    <mergeCell ref="QPU95:QPW95"/>
    <mergeCell ref="QPX95:QPZ95"/>
    <mergeCell ref="QQA95:QQC95"/>
    <mergeCell ref="QOZ95:QPB95"/>
    <mergeCell ref="QPC95:QPE95"/>
    <mergeCell ref="QPF95:QPH95"/>
    <mergeCell ref="QPI95:QPK95"/>
    <mergeCell ref="QPL95:QPN95"/>
    <mergeCell ref="QOK95:QOM95"/>
    <mergeCell ref="QON95:QOP95"/>
    <mergeCell ref="QOQ95:QOS95"/>
    <mergeCell ref="QOT95:QOV95"/>
    <mergeCell ref="QOW95:QOY95"/>
    <mergeCell ref="QNV95:QNX95"/>
    <mergeCell ref="QNY95:QOA95"/>
    <mergeCell ref="QOB95:QOD95"/>
    <mergeCell ref="QOE95:QOG95"/>
    <mergeCell ref="QOH95:QOJ95"/>
    <mergeCell ref="QRW95:QRY95"/>
    <mergeCell ref="QRZ95:QSB95"/>
    <mergeCell ref="QSC95:QSE95"/>
    <mergeCell ref="QSF95:QSH95"/>
    <mergeCell ref="QSI95:QSK95"/>
    <mergeCell ref="QRH95:QRJ95"/>
    <mergeCell ref="QRK95:QRM95"/>
    <mergeCell ref="QRN95:QRP95"/>
    <mergeCell ref="QRQ95:QRS95"/>
    <mergeCell ref="QRT95:QRV95"/>
    <mergeCell ref="QQS95:QQU95"/>
    <mergeCell ref="QQV95:QQX95"/>
    <mergeCell ref="QQY95:QRA95"/>
    <mergeCell ref="QRB95:QRD95"/>
    <mergeCell ref="QRE95:QRG95"/>
    <mergeCell ref="QQD95:QQF95"/>
    <mergeCell ref="QQG95:QQI95"/>
    <mergeCell ref="QQJ95:QQL95"/>
    <mergeCell ref="QQM95:QQO95"/>
    <mergeCell ref="QQP95:QQR95"/>
    <mergeCell ref="QUE95:QUG95"/>
    <mergeCell ref="QUH95:QUJ95"/>
    <mergeCell ref="QUK95:QUM95"/>
    <mergeCell ref="QUN95:QUP95"/>
    <mergeCell ref="QUQ95:QUS95"/>
    <mergeCell ref="QTP95:QTR95"/>
    <mergeCell ref="QTS95:QTU95"/>
    <mergeCell ref="QTV95:QTX95"/>
    <mergeCell ref="QTY95:QUA95"/>
    <mergeCell ref="QUB95:QUD95"/>
    <mergeCell ref="QTA95:QTC95"/>
    <mergeCell ref="QTD95:QTF95"/>
    <mergeCell ref="QTG95:QTI95"/>
    <mergeCell ref="QTJ95:QTL95"/>
    <mergeCell ref="QTM95:QTO95"/>
    <mergeCell ref="QSL95:QSN95"/>
    <mergeCell ref="QSO95:QSQ95"/>
    <mergeCell ref="QSR95:QST95"/>
    <mergeCell ref="QSU95:QSW95"/>
    <mergeCell ref="QSX95:QSZ95"/>
    <mergeCell ref="QWM95:QWO95"/>
    <mergeCell ref="QWP95:QWR95"/>
    <mergeCell ref="QWS95:QWU95"/>
    <mergeCell ref="QWV95:QWX95"/>
    <mergeCell ref="QWY95:QXA95"/>
    <mergeCell ref="QVX95:QVZ95"/>
    <mergeCell ref="QWA95:QWC95"/>
    <mergeCell ref="QWD95:QWF95"/>
    <mergeCell ref="QWG95:QWI95"/>
    <mergeCell ref="QWJ95:QWL95"/>
    <mergeCell ref="QVI95:QVK95"/>
    <mergeCell ref="QVL95:QVN95"/>
    <mergeCell ref="QVO95:QVQ95"/>
    <mergeCell ref="QVR95:QVT95"/>
    <mergeCell ref="QVU95:QVW95"/>
    <mergeCell ref="QUT95:QUV95"/>
    <mergeCell ref="QUW95:QUY95"/>
    <mergeCell ref="QUZ95:QVB95"/>
    <mergeCell ref="QVC95:QVE95"/>
    <mergeCell ref="QVF95:QVH95"/>
    <mergeCell ref="QYU95:QYW95"/>
    <mergeCell ref="QYX95:QYZ95"/>
    <mergeCell ref="QZA95:QZC95"/>
    <mergeCell ref="QZD95:QZF95"/>
    <mergeCell ref="QZG95:QZI95"/>
    <mergeCell ref="QYF95:QYH95"/>
    <mergeCell ref="QYI95:QYK95"/>
    <mergeCell ref="QYL95:QYN95"/>
    <mergeCell ref="QYO95:QYQ95"/>
    <mergeCell ref="QYR95:QYT95"/>
    <mergeCell ref="QXQ95:QXS95"/>
    <mergeCell ref="QXT95:QXV95"/>
    <mergeCell ref="QXW95:QXY95"/>
    <mergeCell ref="QXZ95:QYB95"/>
    <mergeCell ref="QYC95:QYE95"/>
    <mergeCell ref="QXB95:QXD95"/>
    <mergeCell ref="QXE95:QXG95"/>
    <mergeCell ref="QXH95:QXJ95"/>
    <mergeCell ref="QXK95:QXM95"/>
    <mergeCell ref="QXN95:QXP95"/>
    <mergeCell ref="RBC95:RBE95"/>
    <mergeCell ref="RBF95:RBH95"/>
    <mergeCell ref="RBI95:RBK95"/>
    <mergeCell ref="RBL95:RBN95"/>
    <mergeCell ref="RBO95:RBQ95"/>
    <mergeCell ref="RAN95:RAP95"/>
    <mergeCell ref="RAQ95:RAS95"/>
    <mergeCell ref="RAT95:RAV95"/>
    <mergeCell ref="RAW95:RAY95"/>
    <mergeCell ref="RAZ95:RBB95"/>
    <mergeCell ref="QZY95:RAA95"/>
    <mergeCell ref="RAB95:RAD95"/>
    <mergeCell ref="RAE95:RAG95"/>
    <mergeCell ref="RAH95:RAJ95"/>
    <mergeCell ref="RAK95:RAM95"/>
    <mergeCell ref="QZJ95:QZL95"/>
    <mergeCell ref="QZM95:QZO95"/>
    <mergeCell ref="QZP95:QZR95"/>
    <mergeCell ref="QZS95:QZU95"/>
    <mergeCell ref="QZV95:QZX95"/>
    <mergeCell ref="RDK95:RDM95"/>
    <mergeCell ref="RDN95:RDP95"/>
    <mergeCell ref="RDQ95:RDS95"/>
    <mergeCell ref="RDT95:RDV95"/>
    <mergeCell ref="RDW95:RDY95"/>
    <mergeCell ref="RCV95:RCX95"/>
    <mergeCell ref="RCY95:RDA95"/>
    <mergeCell ref="RDB95:RDD95"/>
    <mergeCell ref="RDE95:RDG95"/>
    <mergeCell ref="RDH95:RDJ95"/>
    <mergeCell ref="RCG95:RCI95"/>
    <mergeCell ref="RCJ95:RCL95"/>
    <mergeCell ref="RCM95:RCO95"/>
    <mergeCell ref="RCP95:RCR95"/>
    <mergeCell ref="RCS95:RCU95"/>
    <mergeCell ref="RBR95:RBT95"/>
    <mergeCell ref="RBU95:RBW95"/>
    <mergeCell ref="RBX95:RBZ95"/>
    <mergeCell ref="RCA95:RCC95"/>
    <mergeCell ref="RCD95:RCF95"/>
    <mergeCell ref="RFS95:RFU95"/>
    <mergeCell ref="RFV95:RFX95"/>
    <mergeCell ref="RFY95:RGA95"/>
    <mergeCell ref="RGB95:RGD95"/>
    <mergeCell ref="RGE95:RGG95"/>
    <mergeCell ref="RFD95:RFF95"/>
    <mergeCell ref="RFG95:RFI95"/>
    <mergeCell ref="RFJ95:RFL95"/>
    <mergeCell ref="RFM95:RFO95"/>
    <mergeCell ref="RFP95:RFR95"/>
    <mergeCell ref="REO95:REQ95"/>
    <mergeCell ref="RER95:RET95"/>
    <mergeCell ref="REU95:REW95"/>
    <mergeCell ref="REX95:REZ95"/>
    <mergeCell ref="RFA95:RFC95"/>
    <mergeCell ref="RDZ95:REB95"/>
    <mergeCell ref="REC95:REE95"/>
    <mergeCell ref="REF95:REH95"/>
    <mergeCell ref="REI95:REK95"/>
    <mergeCell ref="REL95:REN95"/>
    <mergeCell ref="RIA95:RIC95"/>
    <mergeCell ref="RID95:RIF95"/>
    <mergeCell ref="RIG95:RII95"/>
    <mergeCell ref="RIJ95:RIL95"/>
    <mergeCell ref="RIM95:RIO95"/>
    <mergeCell ref="RHL95:RHN95"/>
    <mergeCell ref="RHO95:RHQ95"/>
    <mergeCell ref="RHR95:RHT95"/>
    <mergeCell ref="RHU95:RHW95"/>
    <mergeCell ref="RHX95:RHZ95"/>
    <mergeCell ref="RGW95:RGY95"/>
    <mergeCell ref="RGZ95:RHB95"/>
    <mergeCell ref="RHC95:RHE95"/>
    <mergeCell ref="RHF95:RHH95"/>
    <mergeCell ref="RHI95:RHK95"/>
    <mergeCell ref="RGH95:RGJ95"/>
    <mergeCell ref="RGK95:RGM95"/>
    <mergeCell ref="RGN95:RGP95"/>
    <mergeCell ref="RGQ95:RGS95"/>
    <mergeCell ref="RGT95:RGV95"/>
    <mergeCell ref="RKI95:RKK95"/>
    <mergeCell ref="RKL95:RKN95"/>
    <mergeCell ref="RKO95:RKQ95"/>
    <mergeCell ref="RKR95:RKT95"/>
    <mergeCell ref="RKU95:RKW95"/>
    <mergeCell ref="RJT95:RJV95"/>
    <mergeCell ref="RJW95:RJY95"/>
    <mergeCell ref="RJZ95:RKB95"/>
    <mergeCell ref="RKC95:RKE95"/>
    <mergeCell ref="RKF95:RKH95"/>
    <mergeCell ref="RJE95:RJG95"/>
    <mergeCell ref="RJH95:RJJ95"/>
    <mergeCell ref="RJK95:RJM95"/>
    <mergeCell ref="RJN95:RJP95"/>
    <mergeCell ref="RJQ95:RJS95"/>
    <mergeCell ref="RIP95:RIR95"/>
    <mergeCell ref="RIS95:RIU95"/>
    <mergeCell ref="RIV95:RIX95"/>
    <mergeCell ref="RIY95:RJA95"/>
    <mergeCell ref="RJB95:RJD95"/>
    <mergeCell ref="RMQ95:RMS95"/>
    <mergeCell ref="RMT95:RMV95"/>
    <mergeCell ref="RMW95:RMY95"/>
    <mergeCell ref="RMZ95:RNB95"/>
    <mergeCell ref="RNC95:RNE95"/>
    <mergeCell ref="RMB95:RMD95"/>
    <mergeCell ref="RME95:RMG95"/>
    <mergeCell ref="RMH95:RMJ95"/>
    <mergeCell ref="RMK95:RMM95"/>
    <mergeCell ref="RMN95:RMP95"/>
    <mergeCell ref="RLM95:RLO95"/>
    <mergeCell ref="RLP95:RLR95"/>
    <mergeCell ref="RLS95:RLU95"/>
    <mergeCell ref="RLV95:RLX95"/>
    <mergeCell ref="RLY95:RMA95"/>
    <mergeCell ref="RKX95:RKZ95"/>
    <mergeCell ref="RLA95:RLC95"/>
    <mergeCell ref="RLD95:RLF95"/>
    <mergeCell ref="RLG95:RLI95"/>
    <mergeCell ref="RLJ95:RLL95"/>
    <mergeCell ref="ROY95:RPA95"/>
    <mergeCell ref="RPB95:RPD95"/>
    <mergeCell ref="RPE95:RPG95"/>
    <mergeCell ref="RPH95:RPJ95"/>
    <mergeCell ref="RPK95:RPM95"/>
    <mergeCell ref="ROJ95:ROL95"/>
    <mergeCell ref="ROM95:ROO95"/>
    <mergeCell ref="ROP95:ROR95"/>
    <mergeCell ref="ROS95:ROU95"/>
    <mergeCell ref="ROV95:ROX95"/>
    <mergeCell ref="RNU95:RNW95"/>
    <mergeCell ref="RNX95:RNZ95"/>
    <mergeCell ref="ROA95:ROC95"/>
    <mergeCell ref="ROD95:ROF95"/>
    <mergeCell ref="ROG95:ROI95"/>
    <mergeCell ref="RNF95:RNH95"/>
    <mergeCell ref="RNI95:RNK95"/>
    <mergeCell ref="RNL95:RNN95"/>
    <mergeCell ref="RNO95:RNQ95"/>
    <mergeCell ref="RNR95:RNT95"/>
    <mergeCell ref="RRG95:RRI95"/>
    <mergeCell ref="RRJ95:RRL95"/>
    <mergeCell ref="RRM95:RRO95"/>
    <mergeCell ref="RRP95:RRR95"/>
    <mergeCell ref="RRS95:RRU95"/>
    <mergeCell ref="RQR95:RQT95"/>
    <mergeCell ref="RQU95:RQW95"/>
    <mergeCell ref="RQX95:RQZ95"/>
    <mergeCell ref="RRA95:RRC95"/>
    <mergeCell ref="RRD95:RRF95"/>
    <mergeCell ref="RQC95:RQE95"/>
    <mergeCell ref="RQF95:RQH95"/>
    <mergeCell ref="RQI95:RQK95"/>
    <mergeCell ref="RQL95:RQN95"/>
    <mergeCell ref="RQO95:RQQ95"/>
    <mergeCell ref="RPN95:RPP95"/>
    <mergeCell ref="RPQ95:RPS95"/>
    <mergeCell ref="RPT95:RPV95"/>
    <mergeCell ref="RPW95:RPY95"/>
    <mergeCell ref="RPZ95:RQB95"/>
    <mergeCell ref="RTO95:RTQ95"/>
    <mergeCell ref="RTR95:RTT95"/>
    <mergeCell ref="RTU95:RTW95"/>
    <mergeCell ref="RTX95:RTZ95"/>
    <mergeCell ref="RUA95:RUC95"/>
    <mergeCell ref="RSZ95:RTB95"/>
    <mergeCell ref="RTC95:RTE95"/>
    <mergeCell ref="RTF95:RTH95"/>
    <mergeCell ref="RTI95:RTK95"/>
    <mergeCell ref="RTL95:RTN95"/>
    <mergeCell ref="RSK95:RSM95"/>
    <mergeCell ref="RSN95:RSP95"/>
    <mergeCell ref="RSQ95:RSS95"/>
    <mergeCell ref="RST95:RSV95"/>
    <mergeCell ref="RSW95:RSY95"/>
    <mergeCell ref="RRV95:RRX95"/>
    <mergeCell ref="RRY95:RSA95"/>
    <mergeCell ref="RSB95:RSD95"/>
    <mergeCell ref="RSE95:RSG95"/>
    <mergeCell ref="RSH95:RSJ95"/>
    <mergeCell ref="RVW95:RVY95"/>
    <mergeCell ref="RVZ95:RWB95"/>
    <mergeCell ref="RWC95:RWE95"/>
    <mergeCell ref="RWF95:RWH95"/>
    <mergeCell ref="RWI95:RWK95"/>
    <mergeCell ref="RVH95:RVJ95"/>
    <mergeCell ref="RVK95:RVM95"/>
    <mergeCell ref="RVN95:RVP95"/>
    <mergeCell ref="RVQ95:RVS95"/>
    <mergeCell ref="RVT95:RVV95"/>
    <mergeCell ref="RUS95:RUU95"/>
    <mergeCell ref="RUV95:RUX95"/>
    <mergeCell ref="RUY95:RVA95"/>
    <mergeCell ref="RVB95:RVD95"/>
    <mergeCell ref="RVE95:RVG95"/>
    <mergeCell ref="RUD95:RUF95"/>
    <mergeCell ref="RUG95:RUI95"/>
    <mergeCell ref="RUJ95:RUL95"/>
    <mergeCell ref="RUM95:RUO95"/>
    <mergeCell ref="RUP95:RUR95"/>
    <mergeCell ref="RYE95:RYG95"/>
    <mergeCell ref="RYH95:RYJ95"/>
    <mergeCell ref="RYK95:RYM95"/>
    <mergeCell ref="RYN95:RYP95"/>
    <mergeCell ref="RYQ95:RYS95"/>
    <mergeCell ref="RXP95:RXR95"/>
    <mergeCell ref="RXS95:RXU95"/>
    <mergeCell ref="RXV95:RXX95"/>
    <mergeCell ref="RXY95:RYA95"/>
    <mergeCell ref="RYB95:RYD95"/>
    <mergeCell ref="RXA95:RXC95"/>
    <mergeCell ref="RXD95:RXF95"/>
    <mergeCell ref="RXG95:RXI95"/>
    <mergeCell ref="RXJ95:RXL95"/>
    <mergeCell ref="RXM95:RXO95"/>
    <mergeCell ref="RWL95:RWN95"/>
    <mergeCell ref="RWO95:RWQ95"/>
    <mergeCell ref="RWR95:RWT95"/>
    <mergeCell ref="RWU95:RWW95"/>
    <mergeCell ref="RWX95:RWZ95"/>
    <mergeCell ref="SAM95:SAO95"/>
    <mergeCell ref="SAP95:SAR95"/>
    <mergeCell ref="SAS95:SAU95"/>
    <mergeCell ref="SAV95:SAX95"/>
    <mergeCell ref="SAY95:SBA95"/>
    <mergeCell ref="RZX95:RZZ95"/>
    <mergeCell ref="SAA95:SAC95"/>
    <mergeCell ref="SAD95:SAF95"/>
    <mergeCell ref="SAG95:SAI95"/>
    <mergeCell ref="SAJ95:SAL95"/>
    <mergeCell ref="RZI95:RZK95"/>
    <mergeCell ref="RZL95:RZN95"/>
    <mergeCell ref="RZO95:RZQ95"/>
    <mergeCell ref="RZR95:RZT95"/>
    <mergeCell ref="RZU95:RZW95"/>
    <mergeCell ref="RYT95:RYV95"/>
    <mergeCell ref="RYW95:RYY95"/>
    <mergeCell ref="RYZ95:RZB95"/>
    <mergeCell ref="RZC95:RZE95"/>
    <mergeCell ref="RZF95:RZH95"/>
    <mergeCell ref="SCU95:SCW95"/>
    <mergeCell ref="SCX95:SCZ95"/>
    <mergeCell ref="SDA95:SDC95"/>
    <mergeCell ref="SDD95:SDF95"/>
    <mergeCell ref="SDG95:SDI95"/>
    <mergeCell ref="SCF95:SCH95"/>
    <mergeCell ref="SCI95:SCK95"/>
    <mergeCell ref="SCL95:SCN95"/>
    <mergeCell ref="SCO95:SCQ95"/>
    <mergeCell ref="SCR95:SCT95"/>
    <mergeCell ref="SBQ95:SBS95"/>
    <mergeCell ref="SBT95:SBV95"/>
    <mergeCell ref="SBW95:SBY95"/>
    <mergeCell ref="SBZ95:SCB95"/>
    <mergeCell ref="SCC95:SCE95"/>
    <mergeCell ref="SBB95:SBD95"/>
    <mergeCell ref="SBE95:SBG95"/>
    <mergeCell ref="SBH95:SBJ95"/>
    <mergeCell ref="SBK95:SBM95"/>
    <mergeCell ref="SBN95:SBP95"/>
    <mergeCell ref="SFC95:SFE95"/>
    <mergeCell ref="SFF95:SFH95"/>
    <mergeCell ref="SFI95:SFK95"/>
    <mergeCell ref="SFL95:SFN95"/>
    <mergeCell ref="SFO95:SFQ95"/>
    <mergeCell ref="SEN95:SEP95"/>
    <mergeCell ref="SEQ95:SES95"/>
    <mergeCell ref="SET95:SEV95"/>
    <mergeCell ref="SEW95:SEY95"/>
    <mergeCell ref="SEZ95:SFB95"/>
    <mergeCell ref="SDY95:SEA95"/>
    <mergeCell ref="SEB95:SED95"/>
    <mergeCell ref="SEE95:SEG95"/>
    <mergeCell ref="SEH95:SEJ95"/>
    <mergeCell ref="SEK95:SEM95"/>
    <mergeCell ref="SDJ95:SDL95"/>
    <mergeCell ref="SDM95:SDO95"/>
    <mergeCell ref="SDP95:SDR95"/>
    <mergeCell ref="SDS95:SDU95"/>
    <mergeCell ref="SDV95:SDX95"/>
    <mergeCell ref="SHK95:SHM95"/>
    <mergeCell ref="SHN95:SHP95"/>
    <mergeCell ref="SHQ95:SHS95"/>
    <mergeCell ref="SHT95:SHV95"/>
    <mergeCell ref="SHW95:SHY95"/>
    <mergeCell ref="SGV95:SGX95"/>
    <mergeCell ref="SGY95:SHA95"/>
    <mergeCell ref="SHB95:SHD95"/>
    <mergeCell ref="SHE95:SHG95"/>
    <mergeCell ref="SHH95:SHJ95"/>
    <mergeCell ref="SGG95:SGI95"/>
    <mergeCell ref="SGJ95:SGL95"/>
    <mergeCell ref="SGM95:SGO95"/>
    <mergeCell ref="SGP95:SGR95"/>
    <mergeCell ref="SGS95:SGU95"/>
    <mergeCell ref="SFR95:SFT95"/>
    <mergeCell ref="SFU95:SFW95"/>
    <mergeCell ref="SFX95:SFZ95"/>
    <mergeCell ref="SGA95:SGC95"/>
    <mergeCell ref="SGD95:SGF95"/>
    <mergeCell ref="SJS95:SJU95"/>
    <mergeCell ref="SJV95:SJX95"/>
    <mergeCell ref="SJY95:SKA95"/>
    <mergeCell ref="SKB95:SKD95"/>
    <mergeCell ref="SKE95:SKG95"/>
    <mergeCell ref="SJD95:SJF95"/>
    <mergeCell ref="SJG95:SJI95"/>
    <mergeCell ref="SJJ95:SJL95"/>
    <mergeCell ref="SJM95:SJO95"/>
    <mergeCell ref="SJP95:SJR95"/>
    <mergeCell ref="SIO95:SIQ95"/>
    <mergeCell ref="SIR95:SIT95"/>
    <mergeCell ref="SIU95:SIW95"/>
    <mergeCell ref="SIX95:SIZ95"/>
    <mergeCell ref="SJA95:SJC95"/>
    <mergeCell ref="SHZ95:SIB95"/>
    <mergeCell ref="SIC95:SIE95"/>
    <mergeCell ref="SIF95:SIH95"/>
    <mergeCell ref="SII95:SIK95"/>
    <mergeCell ref="SIL95:SIN95"/>
    <mergeCell ref="SMA95:SMC95"/>
    <mergeCell ref="SMD95:SMF95"/>
    <mergeCell ref="SMG95:SMI95"/>
    <mergeCell ref="SMJ95:SML95"/>
    <mergeCell ref="SMM95:SMO95"/>
    <mergeCell ref="SLL95:SLN95"/>
    <mergeCell ref="SLO95:SLQ95"/>
    <mergeCell ref="SLR95:SLT95"/>
    <mergeCell ref="SLU95:SLW95"/>
    <mergeCell ref="SLX95:SLZ95"/>
    <mergeCell ref="SKW95:SKY95"/>
    <mergeCell ref="SKZ95:SLB95"/>
    <mergeCell ref="SLC95:SLE95"/>
    <mergeCell ref="SLF95:SLH95"/>
    <mergeCell ref="SLI95:SLK95"/>
    <mergeCell ref="SKH95:SKJ95"/>
    <mergeCell ref="SKK95:SKM95"/>
    <mergeCell ref="SKN95:SKP95"/>
    <mergeCell ref="SKQ95:SKS95"/>
    <mergeCell ref="SKT95:SKV95"/>
    <mergeCell ref="SOI95:SOK95"/>
    <mergeCell ref="SOL95:SON95"/>
    <mergeCell ref="SOO95:SOQ95"/>
    <mergeCell ref="SOR95:SOT95"/>
    <mergeCell ref="SOU95:SOW95"/>
    <mergeCell ref="SNT95:SNV95"/>
    <mergeCell ref="SNW95:SNY95"/>
    <mergeCell ref="SNZ95:SOB95"/>
    <mergeCell ref="SOC95:SOE95"/>
    <mergeCell ref="SOF95:SOH95"/>
    <mergeCell ref="SNE95:SNG95"/>
    <mergeCell ref="SNH95:SNJ95"/>
    <mergeCell ref="SNK95:SNM95"/>
    <mergeCell ref="SNN95:SNP95"/>
    <mergeCell ref="SNQ95:SNS95"/>
    <mergeCell ref="SMP95:SMR95"/>
    <mergeCell ref="SMS95:SMU95"/>
    <mergeCell ref="SMV95:SMX95"/>
    <mergeCell ref="SMY95:SNA95"/>
    <mergeCell ref="SNB95:SND95"/>
    <mergeCell ref="SQQ95:SQS95"/>
    <mergeCell ref="SQT95:SQV95"/>
    <mergeCell ref="SQW95:SQY95"/>
    <mergeCell ref="SQZ95:SRB95"/>
    <mergeCell ref="SRC95:SRE95"/>
    <mergeCell ref="SQB95:SQD95"/>
    <mergeCell ref="SQE95:SQG95"/>
    <mergeCell ref="SQH95:SQJ95"/>
    <mergeCell ref="SQK95:SQM95"/>
    <mergeCell ref="SQN95:SQP95"/>
    <mergeCell ref="SPM95:SPO95"/>
    <mergeCell ref="SPP95:SPR95"/>
    <mergeCell ref="SPS95:SPU95"/>
    <mergeCell ref="SPV95:SPX95"/>
    <mergeCell ref="SPY95:SQA95"/>
    <mergeCell ref="SOX95:SOZ95"/>
    <mergeCell ref="SPA95:SPC95"/>
    <mergeCell ref="SPD95:SPF95"/>
    <mergeCell ref="SPG95:SPI95"/>
    <mergeCell ref="SPJ95:SPL95"/>
    <mergeCell ref="SSY95:STA95"/>
    <mergeCell ref="STB95:STD95"/>
    <mergeCell ref="STE95:STG95"/>
    <mergeCell ref="STH95:STJ95"/>
    <mergeCell ref="STK95:STM95"/>
    <mergeCell ref="SSJ95:SSL95"/>
    <mergeCell ref="SSM95:SSO95"/>
    <mergeCell ref="SSP95:SSR95"/>
    <mergeCell ref="SSS95:SSU95"/>
    <mergeCell ref="SSV95:SSX95"/>
    <mergeCell ref="SRU95:SRW95"/>
    <mergeCell ref="SRX95:SRZ95"/>
    <mergeCell ref="SSA95:SSC95"/>
    <mergeCell ref="SSD95:SSF95"/>
    <mergeCell ref="SSG95:SSI95"/>
    <mergeCell ref="SRF95:SRH95"/>
    <mergeCell ref="SRI95:SRK95"/>
    <mergeCell ref="SRL95:SRN95"/>
    <mergeCell ref="SRO95:SRQ95"/>
    <mergeCell ref="SRR95:SRT95"/>
    <mergeCell ref="SVG95:SVI95"/>
    <mergeCell ref="SVJ95:SVL95"/>
    <mergeCell ref="SVM95:SVO95"/>
    <mergeCell ref="SVP95:SVR95"/>
    <mergeCell ref="SVS95:SVU95"/>
    <mergeCell ref="SUR95:SUT95"/>
    <mergeCell ref="SUU95:SUW95"/>
    <mergeCell ref="SUX95:SUZ95"/>
    <mergeCell ref="SVA95:SVC95"/>
    <mergeCell ref="SVD95:SVF95"/>
    <mergeCell ref="SUC95:SUE95"/>
    <mergeCell ref="SUF95:SUH95"/>
    <mergeCell ref="SUI95:SUK95"/>
    <mergeCell ref="SUL95:SUN95"/>
    <mergeCell ref="SUO95:SUQ95"/>
    <mergeCell ref="STN95:STP95"/>
    <mergeCell ref="STQ95:STS95"/>
    <mergeCell ref="STT95:STV95"/>
    <mergeCell ref="STW95:STY95"/>
    <mergeCell ref="STZ95:SUB95"/>
    <mergeCell ref="SXO95:SXQ95"/>
    <mergeCell ref="SXR95:SXT95"/>
    <mergeCell ref="SXU95:SXW95"/>
    <mergeCell ref="SXX95:SXZ95"/>
    <mergeCell ref="SYA95:SYC95"/>
    <mergeCell ref="SWZ95:SXB95"/>
    <mergeCell ref="SXC95:SXE95"/>
    <mergeCell ref="SXF95:SXH95"/>
    <mergeCell ref="SXI95:SXK95"/>
    <mergeCell ref="SXL95:SXN95"/>
    <mergeCell ref="SWK95:SWM95"/>
    <mergeCell ref="SWN95:SWP95"/>
    <mergeCell ref="SWQ95:SWS95"/>
    <mergeCell ref="SWT95:SWV95"/>
    <mergeCell ref="SWW95:SWY95"/>
    <mergeCell ref="SVV95:SVX95"/>
    <mergeCell ref="SVY95:SWA95"/>
    <mergeCell ref="SWB95:SWD95"/>
    <mergeCell ref="SWE95:SWG95"/>
    <mergeCell ref="SWH95:SWJ95"/>
    <mergeCell ref="SZW95:SZY95"/>
    <mergeCell ref="SZZ95:TAB95"/>
    <mergeCell ref="TAC95:TAE95"/>
    <mergeCell ref="TAF95:TAH95"/>
    <mergeCell ref="TAI95:TAK95"/>
    <mergeCell ref="SZH95:SZJ95"/>
    <mergeCell ref="SZK95:SZM95"/>
    <mergeCell ref="SZN95:SZP95"/>
    <mergeCell ref="SZQ95:SZS95"/>
    <mergeCell ref="SZT95:SZV95"/>
    <mergeCell ref="SYS95:SYU95"/>
    <mergeCell ref="SYV95:SYX95"/>
    <mergeCell ref="SYY95:SZA95"/>
    <mergeCell ref="SZB95:SZD95"/>
    <mergeCell ref="SZE95:SZG95"/>
    <mergeCell ref="SYD95:SYF95"/>
    <mergeCell ref="SYG95:SYI95"/>
    <mergeCell ref="SYJ95:SYL95"/>
    <mergeCell ref="SYM95:SYO95"/>
    <mergeCell ref="SYP95:SYR95"/>
    <mergeCell ref="TCE95:TCG95"/>
    <mergeCell ref="TCH95:TCJ95"/>
    <mergeCell ref="TCK95:TCM95"/>
    <mergeCell ref="TCN95:TCP95"/>
    <mergeCell ref="TCQ95:TCS95"/>
    <mergeCell ref="TBP95:TBR95"/>
    <mergeCell ref="TBS95:TBU95"/>
    <mergeCell ref="TBV95:TBX95"/>
    <mergeCell ref="TBY95:TCA95"/>
    <mergeCell ref="TCB95:TCD95"/>
    <mergeCell ref="TBA95:TBC95"/>
    <mergeCell ref="TBD95:TBF95"/>
    <mergeCell ref="TBG95:TBI95"/>
    <mergeCell ref="TBJ95:TBL95"/>
    <mergeCell ref="TBM95:TBO95"/>
    <mergeCell ref="TAL95:TAN95"/>
    <mergeCell ref="TAO95:TAQ95"/>
    <mergeCell ref="TAR95:TAT95"/>
    <mergeCell ref="TAU95:TAW95"/>
    <mergeCell ref="TAX95:TAZ95"/>
    <mergeCell ref="TEM95:TEO95"/>
    <mergeCell ref="TEP95:TER95"/>
    <mergeCell ref="TES95:TEU95"/>
    <mergeCell ref="TEV95:TEX95"/>
    <mergeCell ref="TEY95:TFA95"/>
    <mergeCell ref="TDX95:TDZ95"/>
    <mergeCell ref="TEA95:TEC95"/>
    <mergeCell ref="TED95:TEF95"/>
    <mergeCell ref="TEG95:TEI95"/>
    <mergeCell ref="TEJ95:TEL95"/>
    <mergeCell ref="TDI95:TDK95"/>
    <mergeCell ref="TDL95:TDN95"/>
    <mergeCell ref="TDO95:TDQ95"/>
    <mergeCell ref="TDR95:TDT95"/>
    <mergeCell ref="TDU95:TDW95"/>
    <mergeCell ref="TCT95:TCV95"/>
    <mergeCell ref="TCW95:TCY95"/>
    <mergeCell ref="TCZ95:TDB95"/>
    <mergeCell ref="TDC95:TDE95"/>
    <mergeCell ref="TDF95:TDH95"/>
    <mergeCell ref="TGU95:TGW95"/>
    <mergeCell ref="TGX95:TGZ95"/>
    <mergeCell ref="THA95:THC95"/>
    <mergeCell ref="THD95:THF95"/>
    <mergeCell ref="THG95:THI95"/>
    <mergeCell ref="TGF95:TGH95"/>
    <mergeCell ref="TGI95:TGK95"/>
    <mergeCell ref="TGL95:TGN95"/>
    <mergeCell ref="TGO95:TGQ95"/>
    <mergeCell ref="TGR95:TGT95"/>
    <mergeCell ref="TFQ95:TFS95"/>
    <mergeCell ref="TFT95:TFV95"/>
    <mergeCell ref="TFW95:TFY95"/>
    <mergeCell ref="TFZ95:TGB95"/>
    <mergeCell ref="TGC95:TGE95"/>
    <mergeCell ref="TFB95:TFD95"/>
    <mergeCell ref="TFE95:TFG95"/>
    <mergeCell ref="TFH95:TFJ95"/>
    <mergeCell ref="TFK95:TFM95"/>
    <mergeCell ref="TFN95:TFP95"/>
    <mergeCell ref="TJC95:TJE95"/>
    <mergeCell ref="TJF95:TJH95"/>
    <mergeCell ref="TJI95:TJK95"/>
    <mergeCell ref="TJL95:TJN95"/>
    <mergeCell ref="TJO95:TJQ95"/>
    <mergeCell ref="TIN95:TIP95"/>
    <mergeCell ref="TIQ95:TIS95"/>
    <mergeCell ref="TIT95:TIV95"/>
    <mergeCell ref="TIW95:TIY95"/>
    <mergeCell ref="TIZ95:TJB95"/>
    <mergeCell ref="THY95:TIA95"/>
    <mergeCell ref="TIB95:TID95"/>
    <mergeCell ref="TIE95:TIG95"/>
    <mergeCell ref="TIH95:TIJ95"/>
    <mergeCell ref="TIK95:TIM95"/>
    <mergeCell ref="THJ95:THL95"/>
    <mergeCell ref="THM95:THO95"/>
    <mergeCell ref="THP95:THR95"/>
    <mergeCell ref="THS95:THU95"/>
    <mergeCell ref="THV95:THX95"/>
    <mergeCell ref="TLK95:TLM95"/>
    <mergeCell ref="TLN95:TLP95"/>
    <mergeCell ref="TLQ95:TLS95"/>
    <mergeCell ref="TLT95:TLV95"/>
    <mergeCell ref="TLW95:TLY95"/>
    <mergeCell ref="TKV95:TKX95"/>
    <mergeCell ref="TKY95:TLA95"/>
    <mergeCell ref="TLB95:TLD95"/>
    <mergeCell ref="TLE95:TLG95"/>
    <mergeCell ref="TLH95:TLJ95"/>
    <mergeCell ref="TKG95:TKI95"/>
    <mergeCell ref="TKJ95:TKL95"/>
    <mergeCell ref="TKM95:TKO95"/>
    <mergeCell ref="TKP95:TKR95"/>
    <mergeCell ref="TKS95:TKU95"/>
    <mergeCell ref="TJR95:TJT95"/>
    <mergeCell ref="TJU95:TJW95"/>
    <mergeCell ref="TJX95:TJZ95"/>
    <mergeCell ref="TKA95:TKC95"/>
    <mergeCell ref="TKD95:TKF95"/>
    <mergeCell ref="TNS95:TNU95"/>
    <mergeCell ref="TNV95:TNX95"/>
    <mergeCell ref="TNY95:TOA95"/>
    <mergeCell ref="TOB95:TOD95"/>
    <mergeCell ref="TOE95:TOG95"/>
    <mergeCell ref="TND95:TNF95"/>
    <mergeCell ref="TNG95:TNI95"/>
    <mergeCell ref="TNJ95:TNL95"/>
    <mergeCell ref="TNM95:TNO95"/>
    <mergeCell ref="TNP95:TNR95"/>
    <mergeCell ref="TMO95:TMQ95"/>
    <mergeCell ref="TMR95:TMT95"/>
    <mergeCell ref="TMU95:TMW95"/>
    <mergeCell ref="TMX95:TMZ95"/>
    <mergeCell ref="TNA95:TNC95"/>
    <mergeCell ref="TLZ95:TMB95"/>
    <mergeCell ref="TMC95:TME95"/>
    <mergeCell ref="TMF95:TMH95"/>
    <mergeCell ref="TMI95:TMK95"/>
    <mergeCell ref="TML95:TMN95"/>
    <mergeCell ref="TQA95:TQC95"/>
    <mergeCell ref="TQD95:TQF95"/>
    <mergeCell ref="TQG95:TQI95"/>
    <mergeCell ref="TQJ95:TQL95"/>
    <mergeCell ref="TQM95:TQO95"/>
    <mergeCell ref="TPL95:TPN95"/>
    <mergeCell ref="TPO95:TPQ95"/>
    <mergeCell ref="TPR95:TPT95"/>
    <mergeCell ref="TPU95:TPW95"/>
    <mergeCell ref="TPX95:TPZ95"/>
    <mergeCell ref="TOW95:TOY95"/>
    <mergeCell ref="TOZ95:TPB95"/>
    <mergeCell ref="TPC95:TPE95"/>
    <mergeCell ref="TPF95:TPH95"/>
    <mergeCell ref="TPI95:TPK95"/>
    <mergeCell ref="TOH95:TOJ95"/>
    <mergeCell ref="TOK95:TOM95"/>
    <mergeCell ref="TON95:TOP95"/>
    <mergeCell ref="TOQ95:TOS95"/>
    <mergeCell ref="TOT95:TOV95"/>
    <mergeCell ref="TSI95:TSK95"/>
    <mergeCell ref="TSL95:TSN95"/>
    <mergeCell ref="TSO95:TSQ95"/>
    <mergeCell ref="TSR95:TST95"/>
    <mergeCell ref="TSU95:TSW95"/>
    <mergeCell ref="TRT95:TRV95"/>
    <mergeCell ref="TRW95:TRY95"/>
    <mergeCell ref="TRZ95:TSB95"/>
    <mergeCell ref="TSC95:TSE95"/>
    <mergeCell ref="TSF95:TSH95"/>
    <mergeCell ref="TRE95:TRG95"/>
    <mergeCell ref="TRH95:TRJ95"/>
    <mergeCell ref="TRK95:TRM95"/>
    <mergeCell ref="TRN95:TRP95"/>
    <mergeCell ref="TRQ95:TRS95"/>
    <mergeCell ref="TQP95:TQR95"/>
    <mergeCell ref="TQS95:TQU95"/>
    <mergeCell ref="TQV95:TQX95"/>
    <mergeCell ref="TQY95:TRA95"/>
    <mergeCell ref="TRB95:TRD95"/>
    <mergeCell ref="TUQ95:TUS95"/>
    <mergeCell ref="TUT95:TUV95"/>
    <mergeCell ref="TUW95:TUY95"/>
    <mergeCell ref="TUZ95:TVB95"/>
    <mergeCell ref="TVC95:TVE95"/>
    <mergeCell ref="TUB95:TUD95"/>
    <mergeCell ref="TUE95:TUG95"/>
    <mergeCell ref="TUH95:TUJ95"/>
    <mergeCell ref="TUK95:TUM95"/>
    <mergeCell ref="TUN95:TUP95"/>
    <mergeCell ref="TTM95:TTO95"/>
    <mergeCell ref="TTP95:TTR95"/>
    <mergeCell ref="TTS95:TTU95"/>
    <mergeCell ref="TTV95:TTX95"/>
    <mergeCell ref="TTY95:TUA95"/>
    <mergeCell ref="TSX95:TSZ95"/>
    <mergeCell ref="TTA95:TTC95"/>
    <mergeCell ref="TTD95:TTF95"/>
    <mergeCell ref="TTG95:TTI95"/>
    <mergeCell ref="TTJ95:TTL95"/>
    <mergeCell ref="TWY95:TXA95"/>
    <mergeCell ref="TXB95:TXD95"/>
    <mergeCell ref="TXE95:TXG95"/>
    <mergeCell ref="TXH95:TXJ95"/>
    <mergeCell ref="TXK95:TXM95"/>
    <mergeCell ref="TWJ95:TWL95"/>
    <mergeCell ref="TWM95:TWO95"/>
    <mergeCell ref="TWP95:TWR95"/>
    <mergeCell ref="TWS95:TWU95"/>
    <mergeCell ref="TWV95:TWX95"/>
    <mergeCell ref="TVU95:TVW95"/>
    <mergeCell ref="TVX95:TVZ95"/>
    <mergeCell ref="TWA95:TWC95"/>
    <mergeCell ref="TWD95:TWF95"/>
    <mergeCell ref="TWG95:TWI95"/>
    <mergeCell ref="TVF95:TVH95"/>
    <mergeCell ref="TVI95:TVK95"/>
    <mergeCell ref="TVL95:TVN95"/>
    <mergeCell ref="TVO95:TVQ95"/>
    <mergeCell ref="TVR95:TVT95"/>
    <mergeCell ref="TZG95:TZI95"/>
    <mergeCell ref="TZJ95:TZL95"/>
    <mergeCell ref="TZM95:TZO95"/>
    <mergeCell ref="TZP95:TZR95"/>
    <mergeCell ref="TZS95:TZU95"/>
    <mergeCell ref="TYR95:TYT95"/>
    <mergeCell ref="TYU95:TYW95"/>
    <mergeCell ref="TYX95:TYZ95"/>
    <mergeCell ref="TZA95:TZC95"/>
    <mergeCell ref="TZD95:TZF95"/>
    <mergeCell ref="TYC95:TYE95"/>
    <mergeCell ref="TYF95:TYH95"/>
    <mergeCell ref="TYI95:TYK95"/>
    <mergeCell ref="TYL95:TYN95"/>
    <mergeCell ref="TYO95:TYQ95"/>
    <mergeCell ref="TXN95:TXP95"/>
    <mergeCell ref="TXQ95:TXS95"/>
    <mergeCell ref="TXT95:TXV95"/>
    <mergeCell ref="TXW95:TXY95"/>
    <mergeCell ref="TXZ95:TYB95"/>
    <mergeCell ref="UBO95:UBQ95"/>
    <mergeCell ref="UBR95:UBT95"/>
    <mergeCell ref="UBU95:UBW95"/>
    <mergeCell ref="UBX95:UBZ95"/>
    <mergeCell ref="UCA95:UCC95"/>
    <mergeCell ref="UAZ95:UBB95"/>
    <mergeCell ref="UBC95:UBE95"/>
    <mergeCell ref="UBF95:UBH95"/>
    <mergeCell ref="UBI95:UBK95"/>
    <mergeCell ref="UBL95:UBN95"/>
    <mergeCell ref="UAK95:UAM95"/>
    <mergeCell ref="UAN95:UAP95"/>
    <mergeCell ref="UAQ95:UAS95"/>
    <mergeCell ref="UAT95:UAV95"/>
    <mergeCell ref="UAW95:UAY95"/>
    <mergeCell ref="TZV95:TZX95"/>
    <mergeCell ref="TZY95:UAA95"/>
    <mergeCell ref="UAB95:UAD95"/>
    <mergeCell ref="UAE95:UAG95"/>
    <mergeCell ref="UAH95:UAJ95"/>
    <mergeCell ref="UDW95:UDY95"/>
    <mergeCell ref="UDZ95:UEB95"/>
    <mergeCell ref="UEC95:UEE95"/>
    <mergeCell ref="UEF95:UEH95"/>
    <mergeCell ref="UEI95:UEK95"/>
    <mergeCell ref="UDH95:UDJ95"/>
    <mergeCell ref="UDK95:UDM95"/>
    <mergeCell ref="UDN95:UDP95"/>
    <mergeCell ref="UDQ95:UDS95"/>
    <mergeCell ref="UDT95:UDV95"/>
    <mergeCell ref="UCS95:UCU95"/>
    <mergeCell ref="UCV95:UCX95"/>
    <mergeCell ref="UCY95:UDA95"/>
    <mergeCell ref="UDB95:UDD95"/>
    <mergeCell ref="UDE95:UDG95"/>
    <mergeCell ref="UCD95:UCF95"/>
    <mergeCell ref="UCG95:UCI95"/>
    <mergeCell ref="UCJ95:UCL95"/>
    <mergeCell ref="UCM95:UCO95"/>
    <mergeCell ref="UCP95:UCR95"/>
    <mergeCell ref="UGE95:UGG95"/>
    <mergeCell ref="UGH95:UGJ95"/>
    <mergeCell ref="UGK95:UGM95"/>
    <mergeCell ref="UGN95:UGP95"/>
    <mergeCell ref="UGQ95:UGS95"/>
    <mergeCell ref="UFP95:UFR95"/>
    <mergeCell ref="UFS95:UFU95"/>
    <mergeCell ref="UFV95:UFX95"/>
    <mergeCell ref="UFY95:UGA95"/>
    <mergeCell ref="UGB95:UGD95"/>
    <mergeCell ref="UFA95:UFC95"/>
    <mergeCell ref="UFD95:UFF95"/>
    <mergeCell ref="UFG95:UFI95"/>
    <mergeCell ref="UFJ95:UFL95"/>
    <mergeCell ref="UFM95:UFO95"/>
    <mergeCell ref="UEL95:UEN95"/>
    <mergeCell ref="UEO95:UEQ95"/>
    <mergeCell ref="UER95:UET95"/>
    <mergeCell ref="UEU95:UEW95"/>
    <mergeCell ref="UEX95:UEZ95"/>
    <mergeCell ref="UIM95:UIO95"/>
    <mergeCell ref="UIP95:UIR95"/>
    <mergeCell ref="UIS95:UIU95"/>
    <mergeCell ref="UIV95:UIX95"/>
    <mergeCell ref="UIY95:UJA95"/>
    <mergeCell ref="UHX95:UHZ95"/>
    <mergeCell ref="UIA95:UIC95"/>
    <mergeCell ref="UID95:UIF95"/>
    <mergeCell ref="UIG95:UII95"/>
    <mergeCell ref="UIJ95:UIL95"/>
    <mergeCell ref="UHI95:UHK95"/>
    <mergeCell ref="UHL95:UHN95"/>
    <mergeCell ref="UHO95:UHQ95"/>
    <mergeCell ref="UHR95:UHT95"/>
    <mergeCell ref="UHU95:UHW95"/>
    <mergeCell ref="UGT95:UGV95"/>
    <mergeCell ref="UGW95:UGY95"/>
    <mergeCell ref="UGZ95:UHB95"/>
    <mergeCell ref="UHC95:UHE95"/>
    <mergeCell ref="UHF95:UHH95"/>
    <mergeCell ref="UKU95:UKW95"/>
    <mergeCell ref="UKX95:UKZ95"/>
    <mergeCell ref="ULA95:ULC95"/>
    <mergeCell ref="ULD95:ULF95"/>
    <mergeCell ref="ULG95:ULI95"/>
    <mergeCell ref="UKF95:UKH95"/>
    <mergeCell ref="UKI95:UKK95"/>
    <mergeCell ref="UKL95:UKN95"/>
    <mergeCell ref="UKO95:UKQ95"/>
    <mergeCell ref="UKR95:UKT95"/>
    <mergeCell ref="UJQ95:UJS95"/>
    <mergeCell ref="UJT95:UJV95"/>
    <mergeCell ref="UJW95:UJY95"/>
    <mergeCell ref="UJZ95:UKB95"/>
    <mergeCell ref="UKC95:UKE95"/>
    <mergeCell ref="UJB95:UJD95"/>
    <mergeCell ref="UJE95:UJG95"/>
    <mergeCell ref="UJH95:UJJ95"/>
    <mergeCell ref="UJK95:UJM95"/>
    <mergeCell ref="UJN95:UJP95"/>
    <mergeCell ref="UNC95:UNE95"/>
    <mergeCell ref="UNF95:UNH95"/>
    <mergeCell ref="UNI95:UNK95"/>
    <mergeCell ref="UNL95:UNN95"/>
    <mergeCell ref="UNO95:UNQ95"/>
    <mergeCell ref="UMN95:UMP95"/>
    <mergeCell ref="UMQ95:UMS95"/>
    <mergeCell ref="UMT95:UMV95"/>
    <mergeCell ref="UMW95:UMY95"/>
    <mergeCell ref="UMZ95:UNB95"/>
    <mergeCell ref="ULY95:UMA95"/>
    <mergeCell ref="UMB95:UMD95"/>
    <mergeCell ref="UME95:UMG95"/>
    <mergeCell ref="UMH95:UMJ95"/>
    <mergeCell ref="UMK95:UMM95"/>
    <mergeCell ref="ULJ95:ULL95"/>
    <mergeCell ref="ULM95:ULO95"/>
    <mergeCell ref="ULP95:ULR95"/>
    <mergeCell ref="ULS95:ULU95"/>
    <mergeCell ref="ULV95:ULX95"/>
    <mergeCell ref="UPK95:UPM95"/>
    <mergeCell ref="UPN95:UPP95"/>
    <mergeCell ref="UPQ95:UPS95"/>
    <mergeCell ref="UPT95:UPV95"/>
    <mergeCell ref="UPW95:UPY95"/>
    <mergeCell ref="UOV95:UOX95"/>
    <mergeCell ref="UOY95:UPA95"/>
    <mergeCell ref="UPB95:UPD95"/>
    <mergeCell ref="UPE95:UPG95"/>
    <mergeCell ref="UPH95:UPJ95"/>
    <mergeCell ref="UOG95:UOI95"/>
    <mergeCell ref="UOJ95:UOL95"/>
    <mergeCell ref="UOM95:UOO95"/>
    <mergeCell ref="UOP95:UOR95"/>
    <mergeCell ref="UOS95:UOU95"/>
    <mergeCell ref="UNR95:UNT95"/>
    <mergeCell ref="UNU95:UNW95"/>
    <mergeCell ref="UNX95:UNZ95"/>
    <mergeCell ref="UOA95:UOC95"/>
    <mergeCell ref="UOD95:UOF95"/>
    <mergeCell ref="URS95:URU95"/>
    <mergeCell ref="URV95:URX95"/>
    <mergeCell ref="URY95:USA95"/>
    <mergeCell ref="USB95:USD95"/>
    <mergeCell ref="USE95:USG95"/>
    <mergeCell ref="URD95:URF95"/>
    <mergeCell ref="URG95:URI95"/>
    <mergeCell ref="URJ95:URL95"/>
    <mergeCell ref="URM95:URO95"/>
    <mergeCell ref="URP95:URR95"/>
    <mergeCell ref="UQO95:UQQ95"/>
    <mergeCell ref="UQR95:UQT95"/>
    <mergeCell ref="UQU95:UQW95"/>
    <mergeCell ref="UQX95:UQZ95"/>
    <mergeCell ref="URA95:URC95"/>
    <mergeCell ref="UPZ95:UQB95"/>
    <mergeCell ref="UQC95:UQE95"/>
    <mergeCell ref="UQF95:UQH95"/>
    <mergeCell ref="UQI95:UQK95"/>
    <mergeCell ref="UQL95:UQN95"/>
    <mergeCell ref="UUA95:UUC95"/>
    <mergeCell ref="UUD95:UUF95"/>
    <mergeCell ref="UUG95:UUI95"/>
    <mergeCell ref="UUJ95:UUL95"/>
    <mergeCell ref="UUM95:UUO95"/>
    <mergeCell ref="UTL95:UTN95"/>
    <mergeCell ref="UTO95:UTQ95"/>
    <mergeCell ref="UTR95:UTT95"/>
    <mergeCell ref="UTU95:UTW95"/>
    <mergeCell ref="UTX95:UTZ95"/>
    <mergeCell ref="USW95:USY95"/>
    <mergeCell ref="USZ95:UTB95"/>
    <mergeCell ref="UTC95:UTE95"/>
    <mergeCell ref="UTF95:UTH95"/>
    <mergeCell ref="UTI95:UTK95"/>
    <mergeCell ref="USH95:USJ95"/>
    <mergeCell ref="USK95:USM95"/>
    <mergeCell ref="USN95:USP95"/>
    <mergeCell ref="USQ95:USS95"/>
    <mergeCell ref="UST95:USV95"/>
    <mergeCell ref="UWI95:UWK95"/>
    <mergeCell ref="UWL95:UWN95"/>
    <mergeCell ref="UWO95:UWQ95"/>
    <mergeCell ref="UWR95:UWT95"/>
    <mergeCell ref="UWU95:UWW95"/>
    <mergeCell ref="UVT95:UVV95"/>
    <mergeCell ref="UVW95:UVY95"/>
    <mergeCell ref="UVZ95:UWB95"/>
    <mergeCell ref="UWC95:UWE95"/>
    <mergeCell ref="UWF95:UWH95"/>
    <mergeCell ref="UVE95:UVG95"/>
    <mergeCell ref="UVH95:UVJ95"/>
    <mergeCell ref="UVK95:UVM95"/>
    <mergeCell ref="UVN95:UVP95"/>
    <mergeCell ref="UVQ95:UVS95"/>
    <mergeCell ref="UUP95:UUR95"/>
    <mergeCell ref="UUS95:UUU95"/>
    <mergeCell ref="UUV95:UUX95"/>
    <mergeCell ref="UUY95:UVA95"/>
    <mergeCell ref="UVB95:UVD95"/>
    <mergeCell ref="UYQ95:UYS95"/>
    <mergeCell ref="UYT95:UYV95"/>
    <mergeCell ref="UYW95:UYY95"/>
    <mergeCell ref="UYZ95:UZB95"/>
    <mergeCell ref="UZC95:UZE95"/>
    <mergeCell ref="UYB95:UYD95"/>
    <mergeCell ref="UYE95:UYG95"/>
    <mergeCell ref="UYH95:UYJ95"/>
    <mergeCell ref="UYK95:UYM95"/>
    <mergeCell ref="UYN95:UYP95"/>
    <mergeCell ref="UXM95:UXO95"/>
    <mergeCell ref="UXP95:UXR95"/>
    <mergeCell ref="UXS95:UXU95"/>
    <mergeCell ref="UXV95:UXX95"/>
    <mergeCell ref="UXY95:UYA95"/>
    <mergeCell ref="UWX95:UWZ95"/>
    <mergeCell ref="UXA95:UXC95"/>
    <mergeCell ref="UXD95:UXF95"/>
    <mergeCell ref="UXG95:UXI95"/>
    <mergeCell ref="UXJ95:UXL95"/>
    <mergeCell ref="VAY95:VBA95"/>
    <mergeCell ref="VBB95:VBD95"/>
    <mergeCell ref="VBE95:VBG95"/>
    <mergeCell ref="VBH95:VBJ95"/>
    <mergeCell ref="VBK95:VBM95"/>
    <mergeCell ref="VAJ95:VAL95"/>
    <mergeCell ref="VAM95:VAO95"/>
    <mergeCell ref="VAP95:VAR95"/>
    <mergeCell ref="VAS95:VAU95"/>
    <mergeCell ref="VAV95:VAX95"/>
    <mergeCell ref="UZU95:UZW95"/>
    <mergeCell ref="UZX95:UZZ95"/>
    <mergeCell ref="VAA95:VAC95"/>
    <mergeCell ref="VAD95:VAF95"/>
    <mergeCell ref="VAG95:VAI95"/>
    <mergeCell ref="UZF95:UZH95"/>
    <mergeCell ref="UZI95:UZK95"/>
    <mergeCell ref="UZL95:UZN95"/>
    <mergeCell ref="UZO95:UZQ95"/>
    <mergeCell ref="UZR95:UZT95"/>
    <mergeCell ref="VDG95:VDI95"/>
    <mergeCell ref="VDJ95:VDL95"/>
    <mergeCell ref="VDM95:VDO95"/>
    <mergeCell ref="VDP95:VDR95"/>
    <mergeCell ref="VDS95:VDU95"/>
    <mergeCell ref="VCR95:VCT95"/>
    <mergeCell ref="VCU95:VCW95"/>
    <mergeCell ref="VCX95:VCZ95"/>
    <mergeCell ref="VDA95:VDC95"/>
    <mergeCell ref="VDD95:VDF95"/>
    <mergeCell ref="VCC95:VCE95"/>
    <mergeCell ref="VCF95:VCH95"/>
    <mergeCell ref="VCI95:VCK95"/>
    <mergeCell ref="VCL95:VCN95"/>
    <mergeCell ref="VCO95:VCQ95"/>
    <mergeCell ref="VBN95:VBP95"/>
    <mergeCell ref="VBQ95:VBS95"/>
    <mergeCell ref="VBT95:VBV95"/>
    <mergeCell ref="VBW95:VBY95"/>
    <mergeCell ref="VBZ95:VCB95"/>
    <mergeCell ref="VFO95:VFQ95"/>
    <mergeCell ref="VFR95:VFT95"/>
    <mergeCell ref="VFU95:VFW95"/>
    <mergeCell ref="VFX95:VFZ95"/>
    <mergeCell ref="VGA95:VGC95"/>
    <mergeCell ref="VEZ95:VFB95"/>
    <mergeCell ref="VFC95:VFE95"/>
    <mergeCell ref="VFF95:VFH95"/>
    <mergeCell ref="VFI95:VFK95"/>
    <mergeCell ref="VFL95:VFN95"/>
    <mergeCell ref="VEK95:VEM95"/>
    <mergeCell ref="VEN95:VEP95"/>
    <mergeCell ref="VEQ95:VES95"/>
    <mergeCell ref="VET95:VEV95"/>
    <mergeCell ref="VEW95:VEY95"/>
    <mergeCell ref="VDV95:VDX95"/>
    <mergeCell ref="VDY95:VEA95"/>
    <mergeCell ref="VEB95:VED95"/>
    <mergeCell ref="VEE95:VEG95"/>
    <mergeCell ref="VEH95:VEJ95"/>
    <mergeCell ref="VHW95:VHY95"/>
    <mergeCell ref="VHZ95:VIB95"/>
    <mergeCell ref="VIC95:VIE95"/>
    <mergeCell ref="VIF95:VIH95"/>
    <mergeCell ref="VII95:VIK95"/>
    <mergeCell ref="VHH95:VHJ95"/>
    <mergeCell ref="VHK95:VHM95"/>
    <mergeCell ref="VHN95:VHP95"/>
    <mergeCell ref="VHQ95:VHS95"/>
    <mergeCell ref="VHT95:VHV95"/>
    <mergeCell ref="VGS95:VGU95"/>
    <mergeCell ref="VGV95:VGX95"/>
    <mergeCell ref="VGY95:VHA95"/>
    <mergeCell ref="VHB95:VHD95"/>
    <mergeCell ref="VHE95:VHG95"/>
    <mergeCell ref="VGD95:VGF95"/>
    <mergeCell ref="VGG95:VGI95"/>
    <mergeCell ref="VGJ95:VGL95"/>
    <mergeCell ref="VGM95:VGO95"/>
    <mergeCell ref="VGP95:VGR95"/>
    <mergeCell ref="VKE95:VKG95"/>
    <mergeCell ref="VKH95:VKJ95"/>
    <mergeCell ref="VKK95:VKM95"/>
    <mergeCell ref="VKN95:VKP95"/>
    <mergeCell ref="VKQ95:VKS95"/>
    <mergeCell ref="VJP95:VJR95"/>
    <mergeCell ref="VJS95:VJU95"/>
    <mergeCell ref="VJV95:VJX95"/>
    <mergeCell ref="VJY95:VKA95"/>
    <mergeCell ref="VKB95:VKD95"/>
    <mergeCell ref="VJA95:VJC95"/>
    <mergeCell ref="VJD95:VJF95"/>
    <mergeCell ref="VJG95:VJI95"/>
    <mergeCell ref="VJJ95:VJL95"/>
    <mergeCell ref="VJM95:VJO95"/>
    <mergeCell ref="VIL95:VIN95"/>
    <mergeCell ref="VIO95:VIQ95"/>
    <mergeCell ref="VIR95:VIT95"/>
    <mergeCell ref="VIU95:VIW95"/>
    <mergeCell ref="VIX95:VIZ95"/>
    <mergeCell ref="VMM95:VMO95"/>
    <mergeCell ref="VMP95:VMR95"/>
    <mergeCell ref="VMS95:VMU95"/>
    <mergeCell ref="VMV95:VMX95"/>
    <mergeCell ref="VMY95:VNA95"/>
    <mergeCell ref="VLX95:VLZ95"/>
    <mergeCell ref="VMA95:VMC95"/>
    <mergeCell ref="VMD95:VMF95"/>
    <mergeCell ref="VMG95:VMI95"/>
    <mergeCell ref="VMJ95:VML95"/>
    <mergeCell ref="VLI95:VLK95"/>
    <mergeCell ref="VLL95:VLN95"/>
    <mergeCell ref="VLO95:VLQ95"/>
    <mergeCell ref="VLR95:VLT95"/>
    <mergeCell ref="VLU95:VLW95"/>
    <mergeCell ref="VKT95:VKV95"/>
    <mergeCell ref="VKW95:VKY95"/>
    <mergeCell ref="VKZ95:VLB95"/>
    <mergeCell ref="VLC95:VLE95"/>
    <mergeCell ref="VLF95:VLH95"/>
    <mergeCell ref="VOU95:VOW95"/>
    <mergeCell ref="VOX95:VOZ95"/>
    <mergeCell ref="VPA95:VPC95"/>
    <mergeCell ref="VPD95:VPF95"/>
    <mergeCell ref="VPG95:VPI95"/>
    <mergeCell ref="VOF95:VOH95"/>
    <mergeCell ref="VOI95:VOK95"/>
    <mergeCell ref="VOL95:VON95"/>
    <mergeCell ref="VOO95:VOQ95"/>
    <mergeCell ref="VOR95:VOT95"/>
    <mergeCell ref="VNQ95:VNS95"/>
    <mergeCell ref="VNT95:VNV95"/>
    <mergeCell ref="VNW95:VNY95"/>
    <mergeCell ref="VNZ95:VOB95"/>
    <mergeCell ref="VOC95:VOE95"/>
    <mergeCell ref="VNB95:VND95"/>
    <mergeCell ref="VNE95:VNG95"/>
    <mergeCell ref="VNH95:VNJ95"/>
    <mergeCell ref="VNK95:VNM95"/>
    <mergeCell ref="VNN95:VNP95"/>
    <mergeCell ref="VRC95:VRE95"/>
    <mergeCell ref="VRF95:VRH95"/>
    <mergeCell ref="VRI95:VRK95"/>
    <mergeCell ref="VRL95:VRN95"/>
    <mergeCell ref="VRO95:VRQ95"/>
    <mergeCell ref="VQN95:VQP95"/>
    <mergeCell ref="VQQ95:VQS95"/>
    <mergeCell ref="VQT95:VQV95"/>
    <mergeCell ref="VQW95:VQY95"/>
    <mergeCell ref="VQZ95:VRB95"/>
    <mergeCell ref="VPY95:VQA95"/>
    <mergeCell ref="VQB95:VQD95"/>
    <mergeCell ref="VQE95:VQG95"/>
    <mergeCell ref="VQH95:VQJ95"/>
    <mergeCell ref="VQK95:VQM95"/>
    <mergeCell ref="VPJ95:VPL95"/>
    <mergeCell ref="VPM95:VPO95"/>
    <mergeCell ref="VPP95:VPR95"/>
    <mergeCell ref="VPS95:VPU95"/>
    <mergeCell ref="VPV95:VPX95"/>
    <mergeCell ref="VTK95:VTM95"/>
    <mergeCell ref="VTN95:VTP95"/>
    <mergeCell ref="VTQ95:VTS95"/>
    <mergeCell ref="VTT95:VTV95"/>
    <mergeCell ref="VTW95:VTY95"/>
    <mergeCell ref="VSV95:VSX95"/>
    <mergeCell ref="VSY95:VTA95"/>
    <mergeCell ref="VTB95:VTD95"/>
    <mergeCell ref="VTE95:VTG95"/>
    <mergeCell ref="VTH95:VTJ95"/>
    <mergeCell ref="VSG95:VSI95"/>
    <mergeCell ref="VSJ95:VSL95"/>
    <mergeCell ref="VSM95:VSO95"/>
    <mergeCell ref="VSP95:VSR95"/>
    <mergeCell ref="VSS95:VSU95"/>
    <mergeCell ref="VRR95:VRT95"/>
    <mergeCell ref="VRU95:VRW95"/>
    <mergeCell ref="VRX95:VRZ95"/>
    <mergeCell ref="VSA95:VSC95"/>
    <mergeCell ref="VSD95:VSF95"/>
    <mergeCell ref="VVS95:VVU95"/>
    <mergeCell ref="VVV95:VVX95"/>
    <mergeCell ref="VVY95:VWA95"/>
    <mergeCell ref="VWB95:VWD95"/>
    <mergeCell ref="VWE95:VWG95"/>
    <mergeCell ref="VVD95:VVF95"/>
    <mergeCell ref="VVG95:VVI95"/>
    <mergeCell ref="VVJ95:VVL95"/>
    <mergeCell ref="VVM95:VVO95"/>
    <mergeCell ref="VVP95:VVR95"/>
    <mergeCell ref="VUO95:VUQ95"/>
    <mergeCell ref="VUR95:VUT95"/>
    <mergeCell ref="VUU95:VUW95"/>
    <mergeCell ref="VUX95:VUZ95"/>
    <mergeCell ref="VVA95:VVC95"/>
    <mergeCell ref="VTZ95:VUB95"/>
    <mergeCell ref="VUC95:VUE95"/>
    <mergeCell ref="VUF95:VUH95"/>
    <mergeCell ref="VUI95:VUK95"/>
    <mergeCell ref="VUL95:VUN95"/>
    <mergeCell ref="VYA95:VYC95"/>
    <mergeCell ref="VYD95:VYF95"/>
    <mergeCell ref="VYG95:VYI95"/>
    <mergeCell ref="VYJ95:VYL95"/>
    <mergeCell ref="VYM95:VYO95"/>
    <mergeCell ref="VXL95:VXN95"/>
    <mergeCell ref="VXO95:VXQ95"/>
    <mergeCell ref="VXR95:VXT95"/>
    <mergeCell ref="VXU95:VXW95"/>
    <mergeCell ref="VXX95:VXZ95"/>
    <mergeCell ref="VWW95:VWY95"/>
    <mergeCell ref="VWZ95:VXB95"/>
    <mergeCell ref="VXC95:VXE95"/>
    <mergeCell ref="VXF95:VXH95"/>
    <mergeCell ref="VXI95:VXK95"/>
    <mergeCell ref="VWH95:VWJ95"/>
    <mergeCell ref="VWK95:VWM95"/>
    <mergeCell ref="VWN95:VWP95"/>
    <mergeCell ref="VWQ95:VWS95"/>
    <mergeCell ref="VWT95:VWV95"/>
    <mergeCell ref="WAI95:WAK95"/>
    <mergeCell ref="WAL95:WAN95"/>
    <mergeCell ref="WAO95:WAQ95"/>
    <mergeCell ref="WAR95:WAT95"/>
    <mergeCell ref="WAU95:WAW95"/>
    <mergeCell ref="VZT95:VZV95"/>
    <mergeCell ref="VZW95:VZY95"/>
    <mergeCell ref="VZZ95:WAB95"/>
    <mergeCell ref="WAC95:WAE95"/>
    <mergeCell ref="WAF95:WAH95"/>
    <mergeCell ref="VZE95:VZG95"/>
    <mergeCell ref="VZH95:VZJ95"/>
    <mergeCell ref="VZK95:VZM95"/>
    <mergeCell ref="VZN95:VZP95"/>
    <mergeCell ref="VZQ95:VZS95"/>
    <mergeCell ref="VYP95:VYR95"/>
    <mergeCell ref="VYS95:VYU95"/>
    <mergeCell ref="VYV95:VYX95"/>
    <mergeCell ref="VYY95:VZA95"/>
    <mergeCell ref="VZB95:VZD95"/>
    <mergeCell ref="WCQ95:WCS95"/>
    <mergeCell ref="WCT95:WCV95"/>
    <mergeCell ref="WCW95:WCY95"/>
    <mergeCell ref="WCZ95:WDB95"/>
    <mergeCell ref="WDC95:WDE95"/>
    <mergeCell ref="WCB95:WCD95"/>
    <mergeCell ref="WCE95:WCG95"/>
    <mergeCell ref="WCH95:WCJ95"/>
    <mergeCell ref="WCK95:WCM95"/>
    <mergeCell ref="WCN95:WCP95"/>
    <mergeCell ref="WBM95:WBO95"/>
    <mergeCell ref="WBP95:WBR95"/>
    <mergeCell ref="WBS95:WBU95"/>
    <mergeCell ref="WBV95:WBX95"/>
    <mergeCell ref="WBY95:WCA95"/>
    <mergeCell ref="WAX95:WAZ95"/>
    <mergeCell ref="WBA95:WBC95"/>
    <mergeCell ref="WBD95:WBF95"/>
    <mergeCell ref="WBG95:WBI95"/>
    <mergeCell ref="WBJ95:WBL95"/>
    <mergeCell ref="WEY95:WFA95"/>
    <mergeCell ref="WFB95:WFD95"/>
    <mergeCell ref="WFE95:WFG95"/>
    <mergeCell ref="WFH95:WFJ95"/>
    <mergeCell ref="WFK95:WFM95"/>
    <mergeCell ref="WEJ95:WEL95"/>
    <mergeCell ref="WEM95:WEO95"/>
    <mergeCell ref="WEP95:WER95"/>
    <mergeCell ref="WES95:WEU95"/>
    <mergeCell ref="WEV95:WEX95"/>
    <mergeCell ref="WDU95:WDW95"/>
    <mergeCell ref="WDX95:WDZ95"/>
    <mergeCell ref="WEA95:WEC95"/>
    <mergeCell ref="WED95:WEF95"/>
    <mergeCell ref="WEG95:WEI95"/>
    <mergeCell ref="WDF95:WDH95"/>
    <mergeCell ref="WDI95:WDK95"/>
    <mergeCell ref="WDL95:WDN95"/>
    <mergeCell ref="WDO95:WDQ95"/>
    <mergeCell ref="WDR95:WDT95"/>
    <mergeCell ref="WHG95:WHI95"/>
    <mergeCell ref="WHJ95:WHL95"/>
    <mergeCell ref="WHM95:WHO95"/>
    <mergeCell ref="WHP95:WHR95"/>
    <mergeCell ref="WHS95:WHU95"/>
    <mergeCell ref="WGR95:WGT95"/>
    <mergeCell ref="WGU95:WGW95"/>
    <mergeCell ref="WGX95:WGZ95"/>
    <mergeCell ref="WHA95:WHC95"/>
    <mergeCell ref="WHD95:WHF95"/>
    <mergeCell ref="WGC95:WGE95"/>
    <mergeCell ref="WGF95:WGH95"/>
    <mergeCell ref="WGI95:WGK95"/>
    <mergeCell ref="WGL95:WGN95"/>
    <mergeCell ref="WGO95:WGQ95"/>
    <mergeCell ref="WFN95:WFP95"/>
    <mergeCell ref="WFQ95:WFS95"/>
    <mergeCell ref="WFT95:WFV95"/>
    <mergeCell ref="WFW95:WFY95"/>
    <mergeCell ref="WFZ95:WGB95"/>
    <mergeCell ref="WJO95:WJQ95"/>
    <mergeCell ref="WJR95:WJT95"/>
    <mergeCell ref="WJU95:WJW95"/>
    <mergeCell ref="WJX95:WJZ95"/>
    <mergeCell ref="WKA95:WKC95"/>
    <mergeCell ref="WIZ95:WJB95"/>
    <mergeCell ref="WJC95:WJE95"/>
    <mergeCell ref="WJF95:WJH95"/>
    <mergeCell ref="WJI95:WJK95"/>
    <mergeCell ref="WJL95:WJN95"/>
    <mergeCell ref="WIK95:WIM95"/>
    <mergeCell ref="WIN95:WIP95"/>
    <mergeCell ref="WIQ95:WIS95"/>
    <mergeCell ref="WIT95:WIV95"/>
    <mergeCell ref="WIW95:WIY95"/>
    <mergeCell ref="WHV95:WHX95"/>
    <mergeCell ref="WHY95:WIA95"/>
    <mergeCell ref="WIB95:WID95"/>
    <mergeCell ref="WIE95:WIG95"/>
    <mergeCell ref="WIH95:WIJ95"/>
    <mergeCell ref="WLW95:WLY95"/>
    <mergeCell ref="WLZ95:WMB95"/>
    <mergeCell ref="WMC95:WME95"/>
    <mergeCell ref="WMF95:WMH95"/>
    <mergeCell ref="WMI95:WMK95"/>
    <mergeCell ref="WLH95:WLJ95"/>
    <mergeCell ref="WLK95:WLM95"/>
    <mergeCell ref="WLN95:WLP95"/>
    <mergeCell ref="WLQ95:WLS95"/>
    <mergeCell ref="WLT95:WLV95"/>
    <mergeCell ref="WKS95:WKU95"/>
    <mergeCell ref="WKV95:WKX95"/>
    <mergeCell ref="WKY95:WLA95"/>
    <mergeCell ref="WLB95:WLD95"/>
    <mergeCell ref="WLE95:WLG95"/>
    <mergeCell ref="WKD95:WKF95"/>
    <mergeCell ref="WKG95:WKI95"/>
    <mergeCell ref="WKJ95:WKL95"/>
    <mergeCell ref="WKM95:WKO95"/>
    <mergeCell ref="WKP95:WKR95"/>
    <mergeCell ref="WOE95:WOG95"/>
    <mergeCell ref="WOH95:WOJ95"/>
    <mergeCell ref="WOK95:WOM95"/>
    <mergeCell ref="WON95:WOP95"/>
    <mergeCell ref="WOQ95:WOS95"/>
    <mergeCell ref="WNP95:WNR95"/>
    <mergeCell ref="WNS95:WNU95"/>
    <mergeCell ref="WNV95:WNX95"/>
    <mergeCell ref="WNY95:WOA95"/>
    <mergeCell ref="WOB95:WOD95"/>
    <mergeCell ref="WNA95:WNC95"/>
    <mergeCell ref="WND95:WNF95"/>
    <mergeCell ref="WNG95:WNI95"/>
    <mergeCell ref="WNJ95:WNL95"/>
    <mergeCell ref="WNM95:WNO95"/>
    <mergeCell ref="WML95:WMN95"/>
    <mergeCell ref="WMO95:WMQ95"/>
    <mergeCell ref="WMR95:WMT95"/>
    <mergeCell ref="WMU95:WMW95"/>
    <mergeCell ref="WMX95:WMZ95"/>
    <mergeCell ref="WQM95:WQO95"/>
    <mergeCell ref="WQP95:WQR95"/>
    <mergeCell ref="WQS95:WQU95"/>
    <mergeCell ref="WQV95:WQX95"/>
    <mergeCell ref="WQY95:WRA95"/>
    <mergeCell ref="WPX95:WPZ95"/>
    <mergeCell ref="WQA95:WQC95"/>
    <mergeCell ref="WQD95:WQF95"/>
    <mergeCell ref="WQG95:WQI95"/>
    <mergeCell ref="WQJ95:WQL95"/>
    <mergeCell ref="WPI95:WPK95"/>
    <mergeCell ref="WPL95:WPN95"/>
    <mergeCell ref="WPO95:WPQ95"/>
    <mergeCell ref="WPR95:WPT95"/>
    <mergeCell ref="WPU95:WPW95"/>
    <mergeCell ref="WOT95:WOV95"/>
    <mergeCell ref="WOW95:WOY95"/>
    <mergeCell ref="WOZ95:WPB95"/>
    <mergeCell ref="WPC95:WPE95"/>
    <mergeCell ref="WPF95:WPH95"/>
    <mergeCell ref="WSU95:WSW95"/>
    <mergeCell ref="WSX95:WSZ95"/>
    <mergeCell ref="WTA95:WTC95"/>
    <mergeCell ref="WTD95:WTF95"/>
    <mergeCell ref="WTG95:WTI95"/>
    <mergeCell ref="WSF95:WSH95"/>
    <mergeCell ref="WSI95:WSK95"/>
    <mergeCell ref="WSL95:WSN95"/>
    <mergeCell ref="WSO95:WSQ95"/>
    <mergeCell ref="WSR95:WST95"/>
    <mergeCell ref="WRQ95:WRS95"/>
    <mergeCell ref="WRT95:WRV95"/>
    <mergeCell ref="WRW95:WRY95"/>
    <mergeCell ref="WRZ95:WSB95"/>
    <mergeCell ref="WSC95:WSE95"/>
    <mergeCell ref="WRB95:WRD95"/>
    <mergeCell ref="WRE95:WRG95"/>
    <mergeCell ref="WRH95:WRJ95"/>
    <mergeCell ref="WRK95:WRM95"/>
    <mergeCell ref="WRN95:WRP95"/>
    <mergeCell ref="WVC95:WVE95"/>
    <mergeCell ref="WVF95:WVH95"/>
    <mergeCell ref="WVI95:WVK95"/>
    <mergeCell ref="WVL95:WVN95"/>
    <mergeCell ref="WVO95:WVQ95"/>
    <mergeCell ref="WUN95:WUP95"/>
    <mergeCell ref="WUQ95:WUS95"/>
    <mergeCell ref="WUT95:WUV95"/>
    <mergeCell ref="WUW95:WUY95"/>
    <mergeCell ref="WUZ95:WVB95"/>
    <mergeCell ref="WTY95:WUA95"/>
    <mergeCell ref="WUB95:WUD95"/>
    <mergeCell ref="WUE95:WUG95"/>
    <mergeCell ref="WUH95:WUJ95"/>
    <mergeCell ref="WUK95:WUM95"/>
    <mergeCell ref="WTJ95:WTL95"/>
    <mergeCell ref="WTM95:WTO95"/>
    <mergeCell ref="WTP95:WTR95"/>
    <mergeCell ref="WTS95:WTU95"/>
    <mergeCell ref="WTV95:WTX95"/>
    <mergeCell ref="WXK95:WXM95"/>
    <mergeCell ref="WXN95:WXP95"/>
    <mergeCell ref="WXQ95:WXS95"/>
    <mergeCell ref="WXT95:WXV95"/>
    <mergeCell ref="WXW95:WXY95"/>
    <mergeCell ref="WWV95:WWX95"/>
    <mergeCell ref="WWY95:WXA95"/>
    <mergeCell ref="WXB95:WXD95"/>
    <mergeCell ref="WXE95:WXG95"/>
    <mergeCell ref="WXH95:WXJ95"/>
    <mergeCell ref="WWG95:WWI95"/>
    <mergeCell ref="WWJ95:WWL95"/>
    <mergeCell ref="WWM95:WWO95"/>
    <mergeCell ref="WWP95:WWR95"/>
    <mergeCell ref="WWS95:WWU95"/>
    <mergeCell ref="WVR95:WVT95"/>
    <mergeCell ref="WVU95:WVW95"/>
    <mergeCell ref="WVX95:WVZ95"/>
    <mergeCell ref="WWA95:WWC95"/>
    <mergeCell ref="WWD95:WWF95"/>
    <mergeCell ref="WZS95:WZU95"/>
    <mergeCell ref="WZV95:WZX95"/>
    <mergeCell ref="WZY95:XAA95"/>
    <mergeCell ref="XAB95:XAD95"/>
    <mergeCell ref="XAE95:XAG95"/>
    <mergeCell ref="WZD95:WZF95"/>
    <mergeCell ref="WZG95:WZI95"/>
    <mergeCell ref="WZJ95:WZL95"/>
    <mergeCell ref="WZM95:WZO95"/>
    <mergeCell ref="WZP95:WZR95"/>
    <mergeCell ref="WYO95:WYQ95"/>
    <mergeCell ref="WYR95:WYT95"/>
    <mergeCell ref="WYU95:WYW95"/>
    <mergeCell ref="WYX95:WYZ95"/>
    <mergeCell ref="WZA95:WZC95"/>
    <mergeCell ref="WXZ95:WYB95"/>
    <mergeCell ref="WYC95:WYE95"/>
    <mergeCell ref="WYF95:WYH95"/>
    <mergeCell ref="WYI95:WYK95"/>
    <mergeCell ref="WYL95:WYN95"/>
    <mergeCell ref="XCA95:XCC95"/>
    <mergeCell ref="XCD95:XCF95"/>
    <mergeCell ref="XCG95:XCI95"/>
    <mergeCell ref="XCJ95:XCL95"/>
    <mergeCell ref="XCM95:XCO95"/>
    <mergeCell ref="XBL95:XBN95"/>
    <mergeCell ref="XBO95:XBQ95"/>
    <mergeCell ref="XBR95:XBT95"/>
    <mergeCell ref="XBU95:XBW95"/>
    <mergeCell ref="XBX95:XBZ95"/>
    <mergeCell ref="XAW95:XAY95"/>
    <mergeCell ref="XAZ95:XBB95"/>
    <mergeCell ref="XBC95:XBE95"/>
    <mergeCell ref="XBF95:XBH95"/>
    <mergeCell ref="XBI95:XBK95"/>
    <mergeCell ref="XAH95:XAJ95"/>
    <mergeCell ref="XAK95:XAM95"/>
    <mergeCell ref="XAN95:XAP95"/>
    <mergeCell ref="XAQ95:XAS95"/>
    <mergeCell ref="XAT95:XAV95"/>
    <mergeCell ref="A121:C121"/>
    <mergeCell ref="A113:C113"/>
    <mergeCell ref="A114:C114"/>
    <mergeCell ref="A119:C119"/>
    <mergeCell ref="A117:C117"/>
    <mergeCell ref="A118:C118"/>
    <mergeCell ref="A115:C115"/>
    <mergeCell ref="XEX95:XEZ95"/>
    <mergeCell ref="XFA95:XFC95"/>
    <mergeCell ref="A96:C96"/>
    <mergeCell ref="A93:C93"/>
    <mergeCell ref="A97:C97"/>
    <mergeCell ref="XEI95:XEK95"/>
    <mergeCell ref="XEL95:XEN95"/>
    <mergeCell ref="XEO95:XEQ95"/>
    <mergeCell ref="XER95:XET95"/>
    <mergeCell ref="XEU95:XEW95"/>
    <mergeCell ref="XDT95:XDV95"/>
    <mergeCell ref="XDW95:XDY95"/>
    <mergeCell ref="XDZ95:XEB95"/>
    <mergeCell ref="XEC95:XEE95"/>
    <mergeCell ref="XEF95:XEH95"/>
    <mergeCell ref="XDE95:XDG95"/>
    <mergeCell ref="XDH95:XDJ95"/>
    <mergeCell ref="XDK95:XDM95"/>
    <mergeCell ref="XDN95:XDP95"/>
    <mergeCell ref="XDQ95:XDS95"/>
    <mergeCell ref="XCP95:XCR95"/>
    <mergeCell ref="XCS95:XCU95"/>
    <mergeCell ref="XCV95:XCX95"/>
    <mergeCell ref="XCY95:XDA95"/>
    <mergeCell ref="XDB95:XDD95"/>
  </mergeCells>
  <hyperlinks>
    <hyperlink ref="A4" r:id="rId1" xr:uid="{5EA03CA1-147B-42C1-94D6-7A4108F77A85}"/>
  </hyperlinks>
  <pageMargins left="0.7" right="0.7" top="0.75" bottom="0.75" header="0.3" footer="0.3"/>
  <pageSetup paperSize="9" scale="63" orientation="portrait" r:id="rId2"/>
  <rowBreaks count="1" manualBreakCount="1">
    <brk id="76" max="2" man="1"/>
  </rowBreaks>
  <colBreaks count="1" manualBreakCount="1">
    <brk id="3" max="1048575" man="1"/>
  </colBreaks>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21F81-6250-4375-8AAC-FFC69D3DE4E1}">
  <sheetPr>
    <tabColor theme="6" tint="0.79998168889431442"/>
  </sheetPr>
  <dimension ref="A1:N32"/>
  <sheetViews>
    <sheetView tabSelected="1" workbookViewId="0">
      <selection activeCell="G19" sqref="G19"/>
    </sheetView>
  </sheetViews>
  <sheetFormatPr defaultColWidth="8.88671875" defaultRowHeight="14.4" x14ac:dyDescent="0.3"/>
  <cols>
    <col min="1" max="1" width="8.88671875" style="134"/>
    <col min="2" max="2" width="11.6640625" style="134" customWidth="1"/>
    <col min="3" max="3" width="16.109375" style="134" customWidth="1"/>
    <col min="4" max="4" width="22.109375" style="134" bestFit="1" customWidth="1"/>
    <col min="5" max="5" width="22.33203125" style="134" customWidth="1"/>
    <col min="6" max="6" width="15.109375" style="134" bestFit="1" customWidth="1"/>
    <col min="7" max="7" width="8.88671875" style="134"/>
    <col min="8" max="8" width="20.6640625" style="134" customWidth="1"/>
    <col min="9" max="9" width="16.6640625" style="134" customWidth="1"/>
    <col min="10" max="10" width="12.33203125" style="134" customWidth="1"/>
    <col min="11" max="16384" width="8.88671875" style="134"/>
  </cols>
  <sheetData>
    <row r="1" spans="1:14" s="149" customFormat="1" ht="35.4" customHeight="1" x14ac:dyDescent="0.4">
      <c r="A1" s="148" t="s">
        <v>264</v>
      </c>
    </row>
    <row r="2" spans="1:14" s="150" customFormat="1" ht="31.2" customHeight="1" x14ac:dyDescent="0.3">
      <c r="A2" s="150" t="s">
        <v>207</v>
      </c>
    </row>
    <row r="3" spans="1:14" ht="33.75" customHeight="1" thickBot="1" x14ac:dyDescent="0.35">
      <c r="B3" s="657"/>
      <c r="C3" s="657"/>
    </row>
    <row r="4" spans="1:14" ht="15.6" customHeight="1" x14ac:dyDescent="0.3">
      <c r="A4" s="639" t="s">
        <v>258</v>
      </c>
      <c r="B4" s="142"/>
      <c r="C4" s="640" t="s">
        <v>259</v>
      </c>
      <c r="D4" s="641"/>
      <c r="E4" s="641"/>
      <c r="F4" s="642"/>
      <c r="H4" s="636" t="s">
        <v>265</v>
      </c>
      <c r="I4" s="637"/>
      <c r="J4" s="638"/>
    </row>
    <row r="5" spans="1:14" x14ac:dyDescent="0.3">
      <c r="A5" s="639"/>
      <c r="C5" s="643"/>
      <c r="D5" s="644"/>
      <c r="E5" s="191" t="s">
        <v>260</v>
      </c>
      <c r="F5" s="200" t="s">
        <v>261</v>
      </c>
      <c r="H5" s="201" t="s">
        <v>266</v>
      </c>
      <c r="I5" s="187" t="s">
        <v>267</v>
      </c>
      <c r="J5" s="202" t="s">
        <v>220</v>
      </c>
    </row>
    <row r="6" spans="1:14" ht="15" thickBot="1" x14ac:dyDescent="0.35">
      <c r="A6" s="639"/>
      <c r="C6" s="819" t="s">
        <v>268</v>
      </c>
      <c r="D6" s="820"/>
      <c r="E6" s="323">
        <v>1430</v>
      </c>
      <c r="F6" s="368">
        <f>F7+F8</f>
        <v>405</v>
      </c>
      <c r="H6" s="179">
        <v>405</v>
      </c>
      <c r="I6" s="176" t="s">
        <v>270</v>
      </c>
      <c r="J6" s="186" t="s">
        <v>235</v>
      </c>
    </row>
    <row r="7" spans="1:14" ht="15" thickBot="1" x14ac:dyDescent="0.35">
      <c r="A7" s="639"/>
      <c r="C7" s="648" t="s">
        <v>270</v>
      </c>
      <c r="D7" s="626"/>
      <c r="E7" s="323">
        <v>1430</v>
      </c>
      <c r="F7" s="369">
        <v>405</v>
      </c>
      <c r="H7" s="181"/>
      <c r="I7" s="178"/>
      <c r="J7" s="180"/>
    </row>
    <row r="8" spans="1:14" ht="15" thickBot="1" x14ac:dyDescent="0.35">
      <c r="A8" s="639"/>
      <c r="C8" s="821" t="s">
        <v>123</v>
      </c>
      <c r="D8" s="822"/>
      <c r="E8" s="323">
        <v>0</v>
      </c>
      <c r="F8" s="370">
        <v>0</v>
      </c>
      <c r="H8" s="181"/>
      <c r="I8" s="169"/>
      <c r="J8" s="182"/>
    </row>
    <row r="9" spans="1:14" ht="15" thickBot="1" x14ac:dyDescent="0.35">
      <c r="A9" s="639"/>
      <c r="C9" s="146"/>
      <c r="H9" s="245"/>
      <c r="I9" s="183"/>
      <c r="J9" s="256"/>
    </row>
    <row r="10" spans="1:14" x14ac:dyDescent="0.3">
      <c r="A10" s="639"/>
      <c r="C10" s="146"/>
      <c r="H10" s="231"/>
      <c r="K10" s="227"/>
      <c r="L10" s="228"/>
      <c r="M10" s="228"/>
      <c r="N10" s="228"/>
    </row>
    <row r="11" spans="1:14" x14ac:dyDescent="0.3">
      <c r="I11" s="154"/>
    </row>
    <row r="12" spans="1:14" ht="15" thickBot="1" x14ac:dyDescent="0.35">
      <c r="I12" s="154"/>
    </row>
    <row r="13" spans="1:14" ht="15" customHeight="1" x14ac:dyDescent="0.3">
      <c r="A13" s="631" t="s">
        <v>162</v>
      </c>
      <c r="C13" s="143" t="s">
        <v>260</v>
      </c>
      <c r="D13" s="195"/>
      <c r="E13" s="195"/>
      <c r="F13" s="144"/>
      <c r="H13" s="143" t="s">
        <v>543</v>
      </c>
      <c r="I13" s="195"/>
      <c r="J13" s="374"/>
    </row>
    <row r="14" spans="1:14" ht="26.4" customHeight="1" x14ac:dyDescent="0.3">
      <c r="A14" s="631"/>
      <c r="C14" s="196" t="s">
        <v>162</v>
      </c>
      <c r="D14" s="192" t="s">
        <v>272</v>
      </c>
      <c r="E14" s="232" t="s">
        <v>273</v>
      </c>
      <c r="F14" s="233" t="s">
        <v>274</v>
      </c>
      <c r="H14" s="816" t="s">
        <v>439</v>
      </c>
      <c r="I14" s="817"/>
      <c r="J14" s="818"/>
    </row>
    <row r="15" spans="1:14" x14ac:dyDescent="0.3">
      <c r="A15" s="631"/>
      <c r="C15" s="632" t="s">
        <v>275</v>
      </c>
      <c r="D15" s="324" t="s">
        <v>445</v>
      </c>
      <c r="E15" s="324" t="s">
        <v>443</v>
      </c>
      <c r="F15" s="321">
        <v>400</v>
      </c>
      <c r="H15" s="297"/>
      <c r="J15" s="139"/>
    </row>
    <row r="16" spans="1:14" x14ac:dyDescent="0.3">
      <c r="A16" s="631"/>
      <c r="C16" s="632"/>
      <c r="D16" s="324" t="s">
        <v>446</v>
      </c>
      <c r="E16" s="324" t="s">
        <v>442</v>
      </c>
      <c r="F16" s="321">
        <v>30</v>
      </c>
      <c r="H16" s="138"/>
      <c r="J16" s="139"/>
    </row>
    <row r="17" spans="1:10" ht="15" thickBot="1" x14ac:dyDescent="0.35">
      <c r="A17" s="631"/>
      <c r="C17" s="257" t="s">
        <v>277</v>
      </c>
      <c r="D17" s="325" t="s">
        <v>447</v>
      </c>
      <c r="E17" s="273" t="s">
        <v>278</v>
      </c>
      <c r="F17" s="322">
        <v>1000</v>
      </c>
      <c r="H17" s="140"/>
      <c r="I17" s="189"/>
      <c r="J17" s="141"/>
    </row>
    <row r="18" spans="1:10" ht="15" thickBot="1" x14ac:dyDescent="0.35">
      <c r="A18" s="631"/>
    </row>
    <row r="19" spans="1:10" x14ac:dyDescent="0.3">
      <c r="A19" s="631"/>
      <c r="C19" s="136" t="s">
        <v>541</v>
      </c>
      <c r="D19" s="193"/>
      <c r="E19" s="193"/>
      <c r="F19" s="365"/>
      <c r="H19" s="136" t="s">
        <v>544</v>
      </c>
      <c r="I19" s="193"/>
      <c r="J19" s="137"/>
    </row>
    <row r="20" spans="1:10" ht="15" thickBot="1" x14ac:dyDescent="0.35">
      <c r="A20" s="631"/>
      <c r="C20" s="196" t="s">
        <v>162</v>
      </c>
      <c r="D20" s="192" t="s">
        <v>272</v>
      </c>
      <c r="E20" s="232" t="s">
        <v>273</v>
      </c>
      <c r="F20" s="233" t="s">
        <v>266</v>
      </c>
      <c r="H20" s="816" t="s">
        <v>545</v>
      </c>
      <c r="I20" s="817"/>
      <c r="J20" s="818"/>
    </row>
    <row r="21" spans="1:10" x14ac:dyDescent="0.3">
      <c r="A21" s="631"/>
      <c r="C21" s="380" t="s">
        <v>542</v>
      </c>
      <c r="D21" s="324" t="s">
        <v>445</v>
      </c>
      <c r="E21" s="324" t="s">
        <v>443</v>
      </c>
      <c r="F21" s="597">
        <v>405</v>
      </c>
      <c r="H21" s="416"/>
      <c r="J21" s="139"/>
    </row>
    <row r="22" spans="1:10" x14ac:dyDescent="0.3">
      <c r="A22" s="631"/>
      <c r="C22" s="326"/>
      <c r="D22" s="324" t="s">
        <v>446</v>
      </c>
      <c r="E22" s="324" t="s">
        <v>442</v>
      </c>
      <c r="F22" s="388" t="s">
        <v>500</v>
      </c>
      <c r="H22" s="138"/>
      <c r="J22" s="139"/>
    </row>
    <row r="23" spans="1:10" ht="15" thickBot="1" x14ac:dyDescent="0.35">
      <c r="A23" s="631"/>
      <c r="C23" s="257"/>
      <c r="D23" s="589" t="s">
        <v>447</v>
      </c>
      <c r="E23" s="273" t="s">
        <v>278</v>
      </c>
      <c r="F23" s="389" t="s">
        <v>500</v>
      </c>
      <c r="H23" s="140"/>
      <c r="I23" s="189"/>
      <c r="J23" s="141"/>
    </row>
    <row r="24" spans="1:10" x14ac:dyDescent="0.3">
      <c r="B24" s="152"/>
      <c r="C24" s="252"/>
    </row>
    <row r="25" spans="1:10" ht="15" thickBot="1" x14ac:dyDescent="0.35"/>
    <row r="26" spans="1:10" ht="14.4" customHeight="1" x14ac:dyDescent="0.3">
      <c r="A26" s="620" t="s">
        <v>624</v>
      </c>
      <c r="C26" s="371" t="s">
        <v>409</v>
      </c>
      <c r="D26" s="372"/>
      <c r="E26" s="373"/>
    </row>
    <row r="27" spans="1:10" x14ac:dyDescent="0.3">
      <c r="A27" s="620"/>
      <c r="C27" s="816" t="s">
        <v>411</v>
      </c>
      <c r="D27" s="817"/>
      <c r="E27" s="818"/>
    </row>
    <row r="28" spans="1:10" x14ac:dyDescent="0.3">
      <c r="A28" s="620"/>
      <c r="C28" s="297" t="s">
        <v>412</v>
      </c>
      <c r="E28" s="139"/>
    </row>
    <row r="29" spans="1:10" x14ac:dyDescent="0.3">
      <c r="A29" s="620"/>
      <c r="C29" s="138"/>
      <c r="E29" s="139"/>
    </row>
    <row r="30" spans="1:10" x14ac:dyDescent="0.3">
      <c r="A30" s="620"/>
      <c r="C30" s="138"/>
      <c r="E30" s="139"/>
    </row>
    <row r="31" spans="1:10" ht="15" thickBot="1" x14ac:dyDescent="0.35">
      <c r="A31" s="620"/>
      <c r="C31" s="140"/>
      <c r="D31" s="189"/>
      <c r="E31" s="141"/>
    </row>
    <row r="32" spans="1:10" x14ac:dyDescent="0.3">
      <c r="A32" s="620"/>
    </row>
  </sheetData>
  <mergeCells count="14">
    <mergeCell ref="A26:A32"/>
    <mergeCell ref="H20:J20"/>
    <mergeCell ref="B3:C3"/>
    <mergeCell ref="C4:F4"/>
    <mergeCell ref="H14:J14"/>
    <mergeCell ref="A4:A10"/>
    <mergeCell ref="C27:E27"/>
    <mergeCell ref="H4:J4"/>
    <mergeCell ref="C5:D5"/>
    <mergeCell ref="C6:D6"/>
    <mergeCell ref="C7:D7"/>
    <mergeCell ref="C8:D8"/>
    <mergeCell ref="C15:C16"/>
    <mergeCell ref="A13:A23"/>
  </mergeCells>
  <hyperlinks>
    <hyperlink ref="C15" r:id="rId1" xr:uid="{A06BFD19-6B07-4349-8A1A-C6DBD2E875FF}"/>
    <hyperlink ref="C17" r:id="rId2" xr:uid="{23C2B1BF-0C70-4F0B-86BD-B35FB6BBFBC0}"/>
    <hyperlink ref="C27" r:id="rId3" xr:uid="{EE105D8A-C6C6-43A0-BAB0-E1147DFB3649}"/>
    <hyperlink ref="C28" r:id="rId4" xr:uid="{F1D58802-5F9D-4FA4-B3CF-703BC2408A40}"/>
    <hyperlink ref="C21" r:id="rId5" xr:uid="{B679C439-9739-47D6-8124-F6C8ABD6FDFA}"/>
    <hyperlink ref="H14" r:id="rId6" display="ICF KPI6 Methodology - GOV.UK" xr:uid="{FEE6D948-056A-42E7-8955-A1F6EFEB72C6}"/>
    <hyperlink ref="H20" r:id="rId7" display="https://defra.sharepoint.com/:x:/r/sites/T_WorkDelivery52/Environmental%20Pollution%20Programme/KPI%20Reporting/EPP%20KPI%20Data%20-%20GAHP%20Commission%20(Defra).xlsx?d=wa1d71201900a48af8ec9d0158c2bf066&amp;csf=1&amp;web=1&amp;e=twmNcW" xr:uid="{1B11DA48-0603-47BA-A8F8-5DC9C9007E28}"/>
    <hyperlink ref="H20:J20" r:id="rId8" display="260410 - GAHP Commission KPI Data" xr:uid="{F8F0FF3D-31A6-41B9-9FB8-11218DAFEA9B}"/>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0072A6C-9D8A-438E-BC4D-D7939BF30E7E}">
          <x14:formula1>
            <xm:f>Dropdown!$G$5:$G$10</xm:f>
          </x14:formula1>
          <xm:sqref>J6:J9</xm:sqref>
        </x14:dataValidation>
        <x14:dataValidation type="list" allowBlank="1" showInputMessage="1" showErrorMessage="1" xr:uid="{DDAB2EB0-A1A6-4154-B84E-449CB8BE608C}">
          <x14:formula1>
            <xm:f>Dropdown!$C$5:$C$7</xm:f>
          </x14:formula1>
          <xm:sqref>M10</xm:sqref>
        </x14:dataValidation>
        <x14:dataValidation type="list" allowBlank="1" showInputMessage="1" showErrorMessage="1" xr:uid="{139795C7-A2A7-49DF-AB09-FC86268B5251}">
          <x14:formula1>
            <xm:f>Dropdown!$C$16:$C$18</xm:f>
          </x14:formula1>
          <xm:sqref>N10</xm:sqref>
        </x14:dataValidation>
        <x14:dataValidation type="list" allowBlank="1" showInputMessage="1" showErrorMessage="1" xr:uid="{C3CD0021-7C88-4CF3-BC06-63B7586EFE1A}">
          <x14:formula1>
            <xm:f>Dropdown!$C$10:$C$13</xm:f>
          </x14:formula1>
          <xm:sqref>O10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3DD0F-6402-4754-AB4A-273A15C8AE80}">
  <sheetPr codeName="Sheet13">
    <tabColor theme="6" tint="0.79998168889431442"/>
  </sheetPr>
  <dimension ref="A1:K38"/>
  <sheetViews>
    <sheetView topLeftCell="A5" workbookViewId="0">
      <selection activeCell="G26" sqref="G26"/>
    </sheetView>
  </sheetViews>
  <sheetFormatPr defaultColWidth="8.88671875" defaultRowHeight="14.4" x14ac:dyDescent="0.3"/>
  <cols>
    <col min="1" max="1" width="8.88671875" style="134"/>
    <col min="2" max="2" width="11.6640625" style="134" customWidth="1"/>
    <col min="3" max="3" width="11.6640625" style="134" bestFit="1" customWidth="1"/>
    <col min="4" max="4" width="22.109375" style="134" bestFit="1" customWidth="1"/>
    <col min="5" max="5" width="22.33203125" style="134" customWidth="1"/>
    <col min="6" max="6" width="15.109375" style="134" bestFit="1" customWidth="1"/>
    <col min="7" max="7" width="8.88671875" style="134"/>
    <col min="8" max="8" width="20.6640625" style="134" customWidth="1"/>
    <col min="9" max="9" width="16.6640625" style="134" customWidth="1"/>
    <col min="10" max="10" width="12.33203125" style="134" customWidth="1"/>
    <col min="11" max="11" width="16.33203125" style="134" customWidth="1"/>
    <col min="12" max="16384" width="8.88671875" style="134"/>
  </cols>
  <sheetData>
    <row r="1" spans="1:11" s="149" customFormat="1" ht="35.4" customHeight="1" x14ac:dyDescent="0.4">
      <c r="A1" s="148" t="s">
        <v>379</v>
      </c>
    </row>
    <row r="2" spans="1:11" s="150" customFormat="1" ht="31.2" customHeight="1" x14ac:dyDescent="0.3">
      <c r="A2" s="150" t="s">
        <v>201</v>
      </c>
    </row>
    <row r="3" spans="1:11" ht="33.75" customHeight="1" thickBot="1" x14ac:dyDescent="0.35">
      <c r="B3" s="657"/>
      <c r="C3" s="657"/>
    </row>
    <row r="4" spans="1:11" ht="15.6" x14ac:dyDescent="0.3">
      <c r="A4" s="639" t="s">
        <v>258</v>
      </c>
      <c r="B4" s="142"/>
      <c r="C4" s="640" t="s">
        <v>259</v>
      </c>
      <c r="D4" s="641"/>
      <c r="E4" s="641"/>
      <c r="F4" s="642"/>
      <c r="H4" s="636" t="s">
        <v>265</v>
      </c>
      <c r="I4" s="637"/>
      <c r="J4" s="637"/>
      <c r="K4" s="638"/>
    </row>
    <row r="5" spans="1:11" ht="28.8" x14ac:dyDescent="0.3">
      <c r="A5" s="639"/>
      <c r="C5" s="643"/>
      <c r="D5" s="644"/>
      <c r="E5" s="191" t="s">
        <v>260</v>
      </c>
      <c r="F5" s="200" t="s">
        <v>261</v>
      </c>
      <c r="H5" s="201" t="s">
        <v>266</v>
      </c>
      <c r="I5" s="187" t="s">
        <v>267</v>
      </c>
      <c r="J5" s="187" t="s">
        <v>279</v>
      </c>
      <c r="K5" s="202" t="s">
        <v>280</v>
      </c>
    </row>
    <row r="6" spans="1:11" ht="28.2" customHeight="1" thickBot="1" x14ac:dyDescent="0.35">
      <c r="A6" s="639"/>
      <c r="C6" s="819" t="s">
        <v>281</v>
      </c>
      <c r="D6" s="820"/>
      <c r="E6" s="323">
        <v>540</v>
      </c>
      <c r="F6" s="368">
        <v>625</v>
      </c>
      <c r="H6" s="179">
        <v>546</v>
      </c>
      <c r="I6" s="176" t="s">
        <v>270</v>
      </c>
      <c r="J6" s="211" t="s">
        <v>440</v>
      </c>
      <c r="K6" s="218" t="s">
        <v>441</v>
      </c>
    </row>
    <row r="7" spans="1:11" ht="15" thickBot="1" x14ac:dyDescent="0.35">
      <c r="A7" s="639"/>
      <c r="C7" s="648" t="s">
        <v>270</v>
      </c>
      <c r="D7" s="626"/>
      <c r="E7" s="323">
        <v>540</v>
      </c>
      <c r="F7" s="369">
        <v>625</v>
      </c>
      <c r="H7" s="181">
        <v>60</v>
      </c>
      <c r="I7" s="178" t="s">
        <v>270</v>
      </c>
      <c r="J7" s="213" t="s">
        <v>440</v>
      </c>
      <c r="K7" s="218" t="s">
        <v>441</v>
      </c>
    </row>
    <row r="8" spans="1:11" ht="15" thickBot="1" x14ac:dyDescent="0.35">
      <c r="A8" s="639"/>
      <c r="C8" s="821" t="s">
        <v>123</v>
      </c>
      <c r="D8" s="822"/>
      <c r="E8" s="323">
        <v>0</v>
      </c>
      <c r="F8" s="370">
        <v>0</v>
      </c>
      <c r="H8" s="181">
        <v>16.3</v>
      </c>
      <c r="I8" s="169" t="s">
        <v>270</v>
      </c>
      <c r="J8" s="418" t="s">
        <v>440</v>
      </c>
      <c r="K8" s="419" t="s">
        <v>441</v>
      </c>
    </row>
    <row r="9" spans="1:11" ht="15" thickBot="1" x14ac:dyDescent="0.35">
      <c r="A9" s="639"/>
      <c r="C9" s="146"/>
      <c r="H9" s="245">
        <v>3.47</v>
      </c>
      <c r="I9" s="183" t="s">
        <v>270</v>
      </c>
      <c r="J9" s="420" t="s">
        <v>440</v>
      </c>
      <c r="K9" s="421" t="s">
        <v>441</v>
      </c>
    </row>
    <row r="10" spans="1:11" x14ac:dyDescent="0.3">
      <c r="I10" s="154"/>
    </row>
    <row r="11" spans="1:11" ht="15" thickBot="1" x14ac:dyDescent="0.35">
      <c r="I11" s="154"/>
    </row>
    <row r="12" spans="1:11" ht="15" customHeight="1" x14ac:dyDescent="0.3">
      <c r="A12" s="631" t="s">
        <v>162</v>
      </c>
      <c r="C12" s="143" t="s">
        <v>260</v>
      </c>
      <c r="D12" s="195"/>
      <c r="E12" s="195"/>
      <c r="F12" s="144"/>
      <c r="H12" s="143" t="s">
        <v>543</v>
      </c>
      <c r="I12" s="195"/>
      <c r="J12" s="374"/>
    </row>
    <row r="13" spans="1:11" ht="14.4" customHeight="1" x14ac:dyDescent="0.3">
      <c r="A13" s="631"/>
      <c r="C13" s="196" t="s">
        <v>162</v>
      </c>
      <c r="D13" s="192" t="s">
        <v>272</v>
      </c>
      <c r="E13" s="232" t="s">
        <v>273</v>
      </c>
      <c r="F13" s="233" t="s">
        <v>274</v>
      </c>
      <c r="H13" s="816" t="s">
        <v>439</v>
      </c>
      <c r="I13" s="817"/>
      <c r="J13" s="818"/>
    </row>
    <row r="14" spans="1:11" x14ac:dyDescent="0.3">
      <c r="A14" s="631"/>
      <c r="C14" s="823" t="s">
        <v>275</v>
      </c>
      <c r="D14" s="324" t="s">
        <v>445</v>
      </c>
      <c r="E14" s="324" t="s">
        <v>444</v>
      </c>
      <c r="F14" s="321">
        <v>500</v>
      </c>
      <c r="H14" s="297"/>
      <c r="J14" s="139"/>
    </row>
    <row r="15" spans="1:11" x14ac:dyDescent="0.3">
      <c r="A15" s="631"/>
      <c r="C15" s="824"/>
      <c r="D15" s="324" t="s">
        <v>446</v>
      </c>
      <c r="E15" s="315" t="s">
        <v>434</v>
      </c>
      <c r="F15" s="316">
        <v>36</v>
      </c>
      <c r="H15" s="138"/>
      <c r="J15" s="139"/>
    </row>
    <row r="16" spans="1:11" ht="15" thickBot="1" x14ac:dyDescent="0.35">
      <c r="A16" s="631"/>
      <c r="C16" s="823" t="s">
        <v>277</v>
      </c>
      <c r="D16" s="324" t="s">
        <v>448</v>
      </c>
      <c r="E16" s="206" t="s">
        <v>282</v>
      </c>
      <c r="F16" s="248" t="s">
        <v>276</v>
      </c>
      <c r="H16" s="140"/>
      <c r="I16" s="189"/>
      <c r="J16" s="141"/>
    </row>
    <row r="17" spans="1:10" x14ac:dyDescent="0.3">
      <c r="A17" s="631"/>
      <c r="C17" s="824"/>
      <c r="D17" s="324" t="s">
        <v>447</v>
      </c>
      <c r="E17" s="272" t="s">
        <v>278</v>
      </c>
      <c r="F17" s="248" t="s">
        <v>276</v>
      </c>
    </row>
    <row r="18" spans="1:10" x14ac:dyDescent="0.3">
      <c r="A18" s="631"/>
      <c r="C18" s="825" t="s">
        <v>283</v>
      </c>
      <c r="D18" s="324" t="s">
        <v>449</v>
      </c>
      <c r="E18" s="272" t="s">
        <v>284</v>
      </c>
      <c r="F18" s="248" t="s">
        <v>276</v>
      </c>
    </row>
    <row r="19" spans="1:10" ht="15" customHeight="1" thickBot="1" x14ac:dyDescent="0.35">
      <c r="A19" s="631"/>
      <c r="C19" s="826"/>
      <c r="D19" s="422" t="s">
        <v>450</v>
      </c>
      <c r="E19" s="423" t="s">
        <v>435</v>
      </c>
      <c r="F19" s="424" t="s">
        <v>436</v>
      </c>
    </row>
    <row r="20" spans="1:10" ht="15" thickBot="1" x14ac:dyDescent="0.35">
      <c r="A20" s="631"/>
    </row>
    <row r="21" spans="1:10" ht="28.95" customHeight="1" x14ac:dyDescent="0.3">
      <c r="A21" s="631"/>
      <c r="C21" s="136" t="s">
        <v>541</v>
      </c>
      <c r="D21" s="193"/>
      <c r="E21" s="193"/>
      <c r="F21" s="365"/>
      <c r="H21" s="136" t="s">
        <v>544</v>
      </c>
      <c r="I21" s="193"/>
      <c r="J21" s="137"/>
    </row>
    <row r="22" spans="1:10" ht="28.95" customHeight="1" thickBot="1" x14ac:dyDescent="0.35">
      <c r="A22" s="631"/>
      <c r="C22" s="196" t="s">
        <v>162</v>
      </c>
      <c r="D22" s="192" t="s">
        <v>272</v>
      </c>
      <c r="E22" s="232" t="s">
        <v>273</v>
      </c>
      <c r="F22" s="233" t="s">
        <v>266</v>
      </c>
      <c r="H22" s="816" t="s">
        <v>545</v>
      </c>
      <c r="I22" s="817"/>
      <c r="J22" s="818"/>
    </row>
    <row r="23" spans="1:10" ht="15" customHeight="1" x14ac:dyDescent="0.3">
      <c r="A23" s="631"/>
      <c r="B23" s="152"/>
      <c r="C23" s="367" t="s">
        <v>542</v>
      </c>
      <c r="D23" s="324" t="s">
        <v>445</v>
      </c>
      <c r="E23" s="324" t="s">
        <v>444</v>
      </c>
      <c r="F23" s="597">
        <v>546</v>
      </c>
      <c r="H23" s="416"/>
      <c r="J23" s="139"/>
    </row>
    <row r="24" spans="1:10" ht="15" customHeight="1" x14ac:dyDescent="0.3">
      <c r="A24" s="631"/>
      <c r="B24" s="152"/>
      <c r="C24" s="375" t="s">
        <v>546</v>
      </c>
      <c r="D24" s="324" t="s">
        <v>446</v>
      </c>
      <c r="E24" s="315" t="s">
        <v>434</v>
      </c>
      <c r="F24" s="598">
        <v>60</v>
      </c>
      <c r="H24" s="138"/>
      <c r="J24" s="139"/>
    </row>
    <row r="25" spans="1:10" ht="15" customHeight="1" thickBot="1" x14ac:dyDescent="0.35">
      <c r="A25" s="631"/>
      <c r="B25" s="152"/>
      <c r="C25" s="376"/>
      <c r="D25" s="324" t="s">
        <v>448</v>
      </c>
      <c r="E25" s="206" t="s">
        <v>282</v>
      </c>
      <c r="F25" s="388" t="s">
        <v>500</v>
      </c>
      <c r="H25" s="140"/>
      <c r="I25" s="189"/>
      <c r="J25" s="141"/>
    </row>
    <row r="26" spans="1:10" ht="15" customHeight="1" x14ac:dyDescent="0.3">
      <c r="A26" s="631"/>
      <c r="B26" s="152"/>
      <c r="C26" s="377"/>
      <c r="D26" s="324" t="s">
        <v>447</v>
      </c>
      <c r="E26" s="272" t="s">
        <v>278</v>
      </c>
      <c r="F26" s="388" t="s">
        <v>500</v>
      </c>
    </row>
    <row r="27" spans="1:10" ht="15" customHeight="1" thickBot="1" x14ac:dyDescent="0.35">
      <c r="A27" s="631"/>
      <c r="B27" s="152"/>
      <c r="C27" s="378" t="s">
        <v>548</v>
      </c>
      <c r="D27" s="325" t="s">
        <v>449</v>
      </c>
      <c r="E27" s="273" t="s">
        <v>284</v>
      </c>
      <c r="F27" s="389">
        <v>16.3</v>
      </c>
    </row>
    <row r="28" spans="1:10" ht="15" customHeight="1" thickBot="1" x14ac:dyDescent="0.35">
      <c r="A28" s="631"/>
      <c r="B28" s="152"/>
      <c r="C28" s="379" t="s">
        <v>549</v>
      </c>
      <c r="D28" s="325" t="s">
        <v>450</v>
      </c>
      <c r="E28" s="317" t="s">
        <v>435</v>
      </c>
      <c r="F28" s="599">
        <v>3.47</v>
      </c>
    </row>
    <row r="29" spans="1:10" x14ac:dyDescent="0.3">
      <c r="B29" s="152"/>
    </row>
    <row r="30" spans="1:10" x14ac:dyDescent="0.3">
      <c r="C30" s="252"/>
    </row>
    <row r="31" spans="1:10" ht="15" thickBot="1" x14ac:dyDescent="0.35">
      <c r="C31" s="252"/>
    </row>
    <row r="32" spans="1:10" x14ac:dyDescent="0.3">
      <c r="A32" s="620" t="s">
        <v>624</v>
      </c>
      <c r="C32" s="371" t="s">
        <v>409</v>
      </c>
      <c r="D32" s="372"/>
      <c r="E32" s="373"/>
    </row>
    <row r="33" spans="1:5" ht="14.4" customHeight="1" x14ac:dyDescent="0.3">
      <c r="A33" s="620"/>
      <c r="C33" s="297" t="s">
        <v>412</v>
      </c>
      <c r="D33" s="295"/>
      <c r="E33" s="296"/>
    </row>
    <row r="34" spans="1:5" x14ac:dyDescent="0.3">
      <c r="A34" s="620"/>
      <c r="C34" s="297"/>
      <c r="E34" s="139"/>
    </row>
    <row r="35" spans="1:5" x14ac:dyDescent="0.3">
      <c r="A35" s="620"/>
      <c r="C35" s="138"/>
      <c r="E35" s="139"/>
    </row>
    <row r="36" spans="1:5" x14ac:dyDescent="0.3">
      <c r="A36" s="620"/>
      <c r="C36" s="138"/>
      <c r="E36" s="139"/>
    </row>
    <row r="37" spans="1:5" ht="15" thickBot="1" x14ac:dyDescent="0.35">
      <c r="A37" s="620"/>
      <c r="C37" s="140"/>
      <c r="D37" s="189"/>
      <c r="E37" s="141"/>
    </row>
    <row r="38" spans="1:5" x14ac:dyDescent="0.3">
      <c r="A38" s="620"/>
    </row>
  </sheetData>
  <mergeCells count="15">
    <mergeCell ref="A32:A38"/>
    <mergeCell ref="A12:A28"/>
    <mergeCell ref="H13:J13"/>
    <mergeCell ref="H22:J22"/>
    <mergeCell ref="B3:C3"/>
    <mergeCell ref="C16:C17"/>
    <mergeCell ref="C18:C19"/>
    <mergeCell ref="A4:A9"/>
    <mergeCell ref="C4:F4"/>
    <mergeCell ref="C5:D5"/>
    <mergeCell ref="C6:D6"/>
    <mergeCell ref="C7:D7"/>
    <mergeCell ref="C8:D8"/>
    <mergeCell ref="H4:K4"/>
    <mergeCell ref="C14:C15"/>
  </mergeCells>
  <hyperlinks>
    <hyperlink ref="C14" r:id="rId1" xr:uid="{8C01B931-6A33-44C5-B2FB-38AE9951E43A}"/>
    <hyperlink ref="C33" r:id="rId2" xr:uid="{3ACBC1A9-1FC1-4152-8783-C3370DF01691}"/>
    <hyperlink ref="C16" r:id="rId3" xr:uid="{8855D850-0511-44CE-87D6-95E077C1D8E2}"/>
    <hyperlink ref="C18" r:id="rId4" xr:uid="{D38D3614-C0B3-47E5-82BE-634EB7F43326}"/>
    <hyperlink ref="C23" r:id="rId5" xr:uid="{6C1E0532-014E-49CD-8935-65BD37C1B21A}"/>
    <hyperlink ref="C24" r:id="rId6" xr:uid="{CD8AE33A-8642-4CFE-99D5-C33EBF56CEA4}"/>
    <hyperlink ref="C27" r:id="rId7" xr:uid="{05E2014B-3AD4-45C8-B0D9-44C22E5E2624}"/>
    <hyperlink ref="C28" r:id="rId8" xr:uid="{988F0FD4-0E31-4A53-A133-3D91AC0CC4BE}"/>
    <hyperlink ref="H13" r:id="rId9" display="ICF KPI6 Methodology - GOV.UK" xr:uid="{8DC3728D-23B7-4A77-93AC-988CF5AB5986}"/>
    <hyperlink ref="H22" r:id="rId10" display="https://defra.sharepoint.com/:x:/r/sites/T_WorkDelivery52/Environmental%20Pollution%20Programme/KPI%20Reporting/EPP%20KPI%20Data%20-%20GAHP%20Commission%20(Defra).xlsx?d=wa1d71201900a48af8ec9d0158c2bf066&amp;csf=1&amp;web=1&amp;e=twmNcW" xr:uid="{07C651BB-58A7-4DCB-BB13-71F991AAE98D}"/>
    <hyperlink ref="H22:J22" r:id="rId11" display="260410 - GAHP Commission KPI Data" xr:uid="{FB8B5DE2-08F6-4E07-8B7C-A20CE1FEAA9B}"/>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1809-31E2-4B04-A0D9-98A03763A9B8}">
  <sheetPr codeName="Sheet15">
    <tabColor theme="6" tint="0.79998168889431442"/>
  </sheetPr>
  <dimension ref="A1:L43"/>
  <sheetViews>
    <sheetView zoomScale="83" workbookViewId="0">
      <selection activeCell="L17" sqref="L17"/>
    </sheetView>
  </sheetViews>
  <sheetFormatPr defaultColWidth="8.88671875" defaultRowHeight="14.4" x14ac:dyDescent="0.3"/>
  <cols>
    <col min="1" max="1" width="8.88671875" style="134"/>
    <col min="2" max="2" width="9.33203125" style="134" customWidth="1"/>
    <col min="3" max="3" width="10.88671875" style="134" bestFit="1" customWidth="1"/>
    <col min="4" max="4" width="47.6640625" style="134" customWidth="1"/>
    <col min="5" max="5" width="17.6640625" style="134" bestFit="1" customWidth="1"/>
    <col min="6" max="6" width="15.109375" style="134" bestFit="1" customWidth="1"/>
    <col min="7" max="7" width="8.88671875" style="134"/>
    <col min="8" max="8" width="14.6640625" style="134" customWidth="1"/>
    <col min="9" max="9" width="19.109375" style="134" bestFit="1" customWidth="1"/>
    <col min="10" max="10" width="21.44140625" style="134" customWidth="1"/>
    <col min="11" max="11" width="11.44140625" style="134" customWidth="1"/>
    <col min="12" max="12" width="15.33203125" style="134" customWidth="1"/>
    <col min="13" max="16384" width="8.88671875" style="134"/>
  </cols>
  <sheetData>
    <row r="1" spans="1:12" s="149" customFormat="1" ht="35.4" customHeight="1" x14ac:dyDescent="0.4">
      <c r="A1" s="148" t="s">
        <v>378</v>
      </c>
    </row>
    <row r="2" spans="1:12" s="150" customFormat="1" ht="31.2" customHeight="1" x14ac:dyDescent="0.3">
      <c r="A2" s="150" t="s">
        <v>137</v>
      </c>
    </row>
    <row r="3" spans="1:12" s="142" customFormat="1" ht="31.2" customHeight="1" thickBot="1" x14ac:dyDescent="0.35"/>
    <row r="4" spans="1:12" ht="33.75" customHeight="1" x14ac:dyDescent="0.3">
      <c r="A4" s="639" t="s">
        <v>258</v>
      </c>
      <c r="B4" s="142"/>
      <c r="C4" s="640" t="s">
        <v>259</v>
      </c>
      <c r="D4" s="641"/>
      <c r="E4" s="641"/>
      <c r="F4" s="642"/>
      <c r="H4" s="636" t="s">
        <v>265</v>
      </c>
      <c r="I4" s="637"/>
      <c r="J4" s="637"/>
      <c r="K4" s="637"/>
      <c r="L4" s="638"/>
    </row>
    <row r="5" spans="1:12" ht="28.8" x14ac:dyDescent="0.3">
      <c r="A5" s="639"/>
      <c r="C5" s="643"/>
      <c r="D5" s="644"/>
      <c r="E5" s="191" t="s">
        <v>260</v>
      </c>
      <c r="F5" s="200" t="s">
        <v>261</v>
      </c>
      <c r="H5" s="201" t="s">
        <v>330</v>
      </c>
      <c r="I5" s="187" t="s">
        <v>267</v>
      </c>
      <c r="J5" s="202" t="s">
        <v>221</v>
      </c>
      <c r="K5" s="202" t="s">
        <v>331</v>
      </c>
      <c r="L5" s="202" t="s">
        <v>250</v>
      </c>
    </row>
    <row r="6" spans="1:12" ht="31.2" customHeight="1" x14ac:dyDescent="0.3">
      <c r="A6" s="639"/>
      <c r="C6" s="819" t="s">
        <v>332</v>
      </c>
      <c r="D6" s="820"/>
      <c r="E6" s="285">
        <v>151</v>
      </c>
      <c r="F6" s="368">
        <f>F7+F8</f>
        <v>5713</v>
      </c>
      <c r="H6" s="179">
        <v>100</v>
      </c>
      <c r="I6" s="176" t="s">
        <v>270</v>
      </c>
      <c r="J6" s="186" t="s">
        <v>229</v>
      </c>
      <c r="K6" s="186" t="s">
        <v>247</v>
      </c>
      <c r="L6" s="186" t="s">
        <v>252</v>
      </c>
    </row>
    <row r="7" spans="1:12" x14ac:dyDescent="0.3">
      <c r="A7" s="639"/>
      <c r="C7" s="648" t="s">
        <v>270</v>
      </c>
      <c r="D7" s="626"/>
      <c r="E7" s="287">
        <v>151</v>
      </c>
      <c r="F7" s="369">
        <v>5713</v>
      </c>
      <c r="H7" s="181">
        <v>120</v>
      </c>
      <c r="I7" s="178" t="s">
        <v>270</v>
      </c>
      <c r="J7" s="427" t="s">
        <v>229</v>
      </c>
      <c r="K7" s="427" t="s">
        <v>247</v>
      </c>
      <c r="L7" s="427" t="s">
        <v>252</v>
      </c>
    </row>
    <row r="8" spans="1:12" ht="15" thickBot="1" x14ac:dyDescent="0.35">
      <c r="A8" s="639"/>
      <c r="C8" s="821" t="s">
        <v>123</v>
      </c>
      <c r="D8" s="822"/>
      <c r="E8" s="286">
        <v>0</v>
      </c>
      <c r="F8" s="370">
        <v>0</v>
      </c>
      <c r="H8" s="181">
        <v>31.5</v>
      </c>
      <c r="I8" s="425" t="s">
        <v>270</v>
      </c>
      <c r="J8" s="426" t="s">
        <v>225</v>
      </c>
      <c r="K8" s="426" t="s">
        <v>247</v>
      </c>
      <c r="L8" s="426" t="s">
        <v>252</v>
      </c>
    </row>
    <row r="9" spans="1:12" ht="15" thickBot="1" x14ac:dyDescent="0.35">
      <c r="A9" s="639"/>
      <c r="C9" s="146"/>
      <c r="H9" s="245">
        <v>5461.5</v>
      </c>
      <c r="I9" s="183" t="s">
        <v>270</v>
      </c>
      <c r="J9" s="256" t="s">
        <v>225</v>
      </c>
      <c r="K9" s="256" t="s">
        <v>247</v>
      </c>
      <c r="L9" s="256" t="s">
        <v>252</v>
      </c>
    </row>
    <row r="10" spans="1:12" x14ac:dyDescent="0.3">
      <c r="A10" s="639"/>
      <c r="C10" s="146"/>
      <c r="H10" s="231"/>
    </row>
    <row r="11" spans="1:12" ht="15" thickBot="1" x14ac:dyDescent="0.35">
      <c r="C11" s="146"/>
    </row>
    <row r="12" spans="1:12" ht="14.4" customHeight="1" x14ac:dyDescent="0.3">
      <c r="A12" s="631" t="s">
        <v>162</v>
      </c>
      <c r="C12" s="143" t="s">
        <v>260</v>
      </c>
      <c r="D12" s="195"/>
      <c r="E12" s="195"/>
      <c r="F12" s="144"/>
      <c r="H12" s="143" t="s">
        <v>543</v>
      </c>
      <c r="I12" s="195"/>
      <c r="J12" s="374"/>
    </row>
    <row r="13" spans="1:12" ht="14.4" customHeight="1" x14ac:dyDescent="0.3">
      <c r="A13" s="631"/>
      <c r="C13" s="196" t="s">
        <v>162</v>
      </c>
      <c r="D13" s="192" t="s">
        <v>272</v>
      </c>
      <c r="E13" s="232" t="s">
        <v>333</v>
      </c>
      <c r="F13" s="233" t="s">
        <v>312</v>
      </c>
      <c r="H13" s="816" t="s">
        <v>439</v>
      </c>
      <c r="I13" s="817"/>
      <c r="J13" s="818"/>
    </row>
    <row r="14" spans="1:12" x14ac:dyDescent="0.3">
      <c r="A14" s="631"/>
      <c r="C14" s="632" t="s">
        <v>275</v>
      </c>
      <c r="D14" s="324" t="s">
        <v>445</v>
      </c>
      <c r="E14" s="272">
        <v>100</v>
      </c>
      <c r="F14" s="276" t="s">
        <v>314</v>
      </c>
      <c r="H14" s="297"/>
      <c r="J14" s="139"/>
    </row>
    <row r="15" spans="1:12" x14ac:dyDescent="0.3">
      <c r="A15" s="631"/>
      <c r="C15" s="632"/>
      <c r="D15" s="324" t="s">
        <v>446</v>
      </c>
      <c r="E15" s="272">
        <v>30</v>
      </c>
      <c r="F15" s="276" t="s">
        <v>314</v>
      </c>
      <c r="H15" s="138"/>
      <c r="J15" s="139"/>
    </row>
    <row r="16" spans="1:12" ht="15" thickBot="1" x14ac:dyDescent="0.35">
      <c r="A16" s="631"/>
      <c r="C16" s="823" t="s">
        <v>277</v>
      </c>
      <c r="D16" s="324" t="s">
        <v>455</v>
      </c>
      <c r="E16" s="600" t="s">
        <v>276</v>
      </c>
      <c r="F16" s="276" t="s">
        <v>313</v>
      </c>
      <c r="H16" s="140"/>
      <c r="I16" s="189"/>
      <c r="J16" s="141"/>
    </row>
    <row r="17" spans="1:10" ht="15" thickBot="1" x14ac:dyDescent="0.35">
      <c r="A17" s="631"/>
      <c r="C17" s="836"/>
      <c r="D17" s="325" t="s">
        <v>447</v>
      </c>
      <c r="E17" s="273">
        <v>21</v>
      </c>
      <c r="F17" s="277" t="s">
        <v>313</v>
      </c>
    </row>
    <row r="18" spans="1:10" ht="15" thickBot="1" x14ac:dyDescent="0.35">
      <c r="A18" s="631"/>
    </row>
    <row r="19" spans="1:10" x14ac:dyDescent="0.3">
      <c r="A19" s="631"/>
      <c r="C19" s="136" t="s">
        <v>541</v>
      </c>
      <c r="D19" s="193"/>
      <c r="E19" s="193"/>
      <c r="F19" s="365"/>
    </row>
    <row r="20" spans="1:10" ht="15" thickBot="1" x14ac:dyDescent="0.35">
      <c r="A20" s="631"/>
      <c r="C20" s="196" t="s">
        <v>162</v>
      </c>
      <c r="D20" s="192" t="s">
        <v>272</v>
      </c>
      <c r="E20" s="232" t="s">
        <v>330</v>
      </c>
      <c r="F20" s="233" t="s">
        <v>550</v>
      </c>
    </row>
    <row r="21" spans="1:10" x14ac:dyDescent="0.3">
      <c r="A21" s="631"/>
      <c r="C21" s="380" t="s">
        <v>542</v>
      </c>
      <c r="D21" s="324" t="s">
        <v>445</v>
      </c>
      <c r="E21" s="601">
        <v>100</v>
      </c>
      <c r="F21" s="276" t="s">
        <v>314</v>
      </c>
      <c r="H21" s="136" t="s">
        <v>544</v>
      </c>
      <c r="I21" s="193"/>
      <c r="J21" s="137"/>
    </row>
    <row r="22" spans="1:10" x14ac:dyDescent="0.3">
      <c r="A22" s="631"/>
      <c r="C22" s="381" t="s">
        <v>546</v>
      </c>
      <c r="D22" s="324" t="s">
        <v>446</v>
      </c>
      <c r="E22" s="601">
        <v>120</v>
      </c>
      <c r="F22" s="276" t="s">
        <v>314</v>
      </c>
      <c r="H22" s="816" t="s">
        <v>545</v>
      </c>
      <c r="I22" s="817"/>
      <c r="J22" s="818"/>
    </row>
    <row r="23" spans="1:10" x14ac:dyDescent="0.3">
      <c r="A23" s="631"/>
      <c r="B23" s="152"/>
      <c r="C23" s="376"/>
      <c r="D23" s="324" t="s">
        <v>455</v>
      </c>
      <c r="E23" s="602">
        <f>7029*0.777</f>
        <v>5461.5330000000004</v>
      </c>
      <c r="F23" s="276" t="s">
        <v>313</v>
      </c>
      <c r="H23" s="297"/>
      <c r="J23" s="139"/>
    </row>
    <row r="24" spans="1:10" ht="15" thickBot="1" x14ac:dyDescent="0.35">
      <c r="A24" s="631"/>
      <c r="C24" s="382" t="s">
        <v>547</v>
      </c>
      <c r="D24" s="325" t="s">
        <v>447</v>
      </c>
      <c r="E24" s="603">
        <v>31.5</v>
      </c>
      <c r="F24" s="277" t="s">
        <v>313</v>
      </c>
      <c r="H24" s="138"/>
      <c r="J24" s="139"/>
    </row>
    <row r="25" spans="1:10" ht="15" thickBot="1" x14ac:dyDescent="0.35">
      <c r="B25" s="135"/>
      <c r="H25" s="140"/>
      <c r="I25" s="189"/>
      <c r="J25" s="141"/>
    </row>
    <row r="26" spans="1:10" ht="15" thickBot="1" x14ac:dyDescent="0.35"/>
    <row r="27" spans="1:10" ht="14.4" customHeight="1" x14ac:dyDescent="0.3">
      <c r="A27" s="620" t="s">
        <v>624</v>
      </c>
      <c r="C27" s="371" t="s">
        <v>409</v>
      </c>
      <c r="D27" s="372"/>
      <c r="E27" s="373"/>
    </row>
    <row r="28" spans="1:10" x14ac:dyDescent="0.3">
      <c r="A28" s="620"/>
      <c r="C28" s="297" t="s">
        <v>414</v>
      </c>
      <c r="D28" s="295"/>
      <c r="E28" s="296"/>
    </row>
    <row r="29" spans="1:10" x14ac:dyDescent="0.3">
      <c r="A29" s="620"/>
      <c r="C29" s="297"/>
      <c r="E29" s="139"/>
    </row>
    <row r="30" spans="1:10" x14ac:dyDescent="0.3">
      <c r="A30" s="620"/>
      <c r="C30" s="138"/>
      <c r="E30" s="139"/>
    </row>
    <row r="31" spans="1:10" x14ac:dyDescent="0.3">
      <c r="A31" s="620"/>
      <c r="C31" s="138"/>
      <c r="E31" s="139"/>
    </row>
    <row r="32" spans="1:10" ht="15" thickBot="1" x14ac:dyDescent="0.35">
      <c r="A32" s="620"/>
      <c r="C32" s="140"/>
      <c r="D32" s="189"/>
      <c r="E32" s="141"/>
    </row>
    <row r="33" spans="1:9" x14ac:dyDescent="0.3">
      <c r="A33" s="620"/>
    </row>
    <row r="35" spans="1:9" ht="15" hidden="1" thickBot="1" x14ac:dyDescent="0.35"/>
    <row r="36" spans="1:9" ht="15.6" hidden="1" x14ac:dyDescent="0.3">
      <c r="A36" s="621" t="s">
        <v>625</v>
      </c>
      <c r="B36" s="142"/>
      <c r="C36" s="827" t="s">
        <v>479</v>
      </c>
      <c r="D36" s="828"/>
      <c r="E36" s="828"/>
      <c r="F36" s="828"/>
      <c r="G36" s="828"/>
      <c r="H36" s="828"/>
      <c r="I36" s="829"/>
    </row>
    <row r="37" spans="1:9" hidden="1" x14ac:dyDescent="0.3">
      <c r="A37" s="621"/>
      <c r="C37" s="830" t="s">
        <v>272</v>
      </c>
      <c r="D37" s="635"/>
      <c r="E37" s="191" t="s">
        <v>260</v>
      </c>
      <c r="F37" s="191" t="s">
        <v>477</v>
      </c>
      <c r="G37" s="191" t="s">
        <v>329</v>
      </c>
      <c r="H37" s="191" t="s">
        <v>314</v>
      </c>
      <c r="I37" s="200" t="s">
        <v>313</v>
      </c>
    </row>
    <row r="38" spans="1:9" hidden="1" x14ac:dyDescent="0.3">
      <c r="A38" s="621"/>
      <c r="C38" s="831" t="s">
        <v>493</v>
      </c>
      <c r="D38" s="624"/>
      <c r="E38" s="338">
        <v>10520</v>
      </c>
      <c r="F38" s="428" t="s">
        <v>485</v>
      </c>
      <c r="G38" s="339" t="s">
        <v>485</v>
      </c>
      <c r="H38" s="432" t="s">
        <v>485</v>
      </c>
      <c r="I38" s="446"/>
    </row>
    <row r="39" spans="1:9" hidden="1" x14ac:dyDescent="0.3">
      <c r="A39" s="621"/>
      <c r="C39" s="832" t="s">
        <v>487</v>
      </c>
      <c r="D39" s="628"/>
      <c r="E39" s="190">
        <v>21</v>
      </c>
      <c r="F39" s="429" t="s">
        <v>485</v>
      </c>
      <c r="G39" s="340" t="s">
        <v>485</v>
      </c>
      <c r="H39" s="432" t="s">
        <v>485</v>
      </c>
      <c r="I39" s="216">
        <v>21.5</v>
      </c>
    </row>
    <row r="40" spans="1:9" hidden="1" x14ac:dyDescent="0.3">
      <c r="A40" s="621"/>
      <c r="C40" s="833" t="s">
        <v>489</v>
      </c>
      <c r="D40" s="628"/>
      <c r="E40" s="190">
        <v>100</v>
      </c>
      <c r="F40" s="430" t="s">
        <v>485</v>
      </c>
      <c r="G40" s="340" t="s">
        <v>485</v>
      </c>
      <c r="H40" s="190">
        <v>100</v>
      </c>
      <c r="I40" s="216">
        <v>100</v>
      </c>
    </row>
    <row r="41" spans="1:9" ht="15" hidden="1" thickBot="1" x14ac:dyDescent="0.35">
      <c r="A41" s="621"/>
      <c r="C41" s="834" t="s">
        <v>494</v>
      </c>
      <c r="D41" s="835"/>
      <c r="E41" s="253">
        <v>30</v>
      </c>
      <c r="F41" s="431" t="s">
        <v>485</v>
      </c>
      <c r="G41" s="431" t="s">
        <v>485</v>
      </c>
      <c r="H41" s="431" t="s">
        <v>485</v>
      </c>
      <c r="I41" s="217">
        <v>120</v>
      </c>
    </row>
    <row r="42" spans="1:9" hidden="1" x14ac:dyDescent="0.3">
      <c r="A42" s="621"/>
      <c r="C42" s="146"/>
    </row>
    <row r="43" spans="1:9" hidden="1" x14ac:dyDescent="0.3">
      <c r="A43" s="621"/>
      <c r="C43" s="337" t="s">
        <v>480</v>
      </c>
    </row>
  </sheetData>
  <mergeCells count="20">
    <mergeCell ref="A27:A33"/>
    <mergeCell ref="H13:J13"/>
    <mergeCell ref="H22:J22"/>
    <mergeCell ref="A12:A24"/>
    <mergeCell ref="C14:C15"/>
    <mergeCell ref="C16:C17"/>
    <mergeCell ref="H4:L4"/>
    <mergeCell ref="A4:A10"/>
    <mergeCell ref="C4:F4"/>
    <mergeCell ref="C5:D5"/>
    <mergeCell ref="C6:D6"/>
    <mergeCell ref="C7:D7"/>
    <mergeCell ref="C8:D8"/>
    <mergeCell ref="A36:A43"/>
    <mergeCell ref="C36:I36"/>
    <mergeCell ref="C37:D37"/>
    <mergeCell ref="C38:D38"/>
    <mergeCell ref="C39:D39"/>
    <mergeCell ref="C40:D40"/>
    <mergeCell ref="C41:D41"/>
  </mergeCells>
  <hyperlinks>
    <hyperlink ref="C14" r:id="rId1" xr:uid="{52B837B7-6B80-43C7-BFF8-3AA86EBB6FC3}"/>
    <hyperlink ref="C28" r:id="rId2" xr:uid="{D9F5A223-8263-4301-9E06-BE25675DCCAE}"/>
    <hyperlink ref="H13" r:id="rId3" display="ICF KPI6 Methodology - GOV.UK" xr:uid="{9A1135FF-008B-4819-8296-C836776DD046}"/>
    <hyperlink ref="H22" r:id="rId4" display="https://defra.sharepoint.com/:x:/r/sites/T_WorkDelivery52/Environmental%20Pollution%20Programme/KPI%20Reporting/EPP%20KPI%20Data%20-%20GAHP%20Commission%20(Defra).xlsx?d=wa1d71201900a48af8ec9d0158c2bf066&amp;csf=1&amp;web=1&amp;e=twmNcW" xr:uid="{66E92F05-76D7-4933-B1EB-10115696E022}"/>
    <hyperlink ref="H22:J22" r:id="rId5" display="260410 - GAHP Commission KPI Data" xr:uid="{6596020D-0C87-4A19-BCF2-A350B09CD3D2}"/>
    <hyperlink ref="C21" r:id="rId6" xr:uid="{D1469525-5425-46AF-A34C-C82D50A4806A}"/>
    <hyperlink ref="C24" r:id="rId7" xr:uid="{BC8DC64E-07E1-4CE1-B300-EE5968D799D2}"/>
    <hyperlink ref="C22" r:id="rId8" xr:uid="{E6FC5410-3359-417F-ABAE-731B01C6EECE}"/>
    <hyperlink ref="C16" r:id="rId9" xr:uid="{1B615493-7003-4BE1-99CF-7C832C6EDF21}"/>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B4373142-1DD1-4AE1-B0AA-F8176B1ABC31}">
          <x14:formula1>
            <xm:f>Dropdown!$I$5:$I$10</xm:f>
          </x14:formula1>
          <xm:sqref>J6:J9</xm:sqref>
        </x14:dataValidation>
        <x14:dataValidation type="list" allowBlank="1" showInputMessage="1" showErrorMessage="1" xr:uid="{4FF52DA4-9624-428D-B1C9-14A9D34C11B7}">
          <x14:formula1>
            <xm:f>Dropdown!$I$13:$I$15</xm:f>
          </x14:formula1>
          <xm:sqref>K6:K9</xm:sqref>
        </x14:dataValidation>
        <x14:dataValidation type="list" allowBlank="1" showInputMessage="1" showErrorMessage="1" xr:uid="{E5D3F661-8720-4F62-AED5-0BA0A407FB88}">
          <x14:formula1>
            <xm:f>Dropdown!$I$18:$I$21</xm:f>
          </x14:formula1>
          <xm:sqref>L6:L9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06050-BC9C-4989-BCCC-D63EE9816FBC}">
  <sheetPr>
    <tabColor theme="6" tint="0.79998168889431442"/>
  </sheetPr>
  <dimension ref="A1:L32"/>
  <sheetViews>
    <sheetView workbookViewId="0">
      <selection activeCell="F28" sqref="F28"/>
    </sheetView>
  </sheetViews>
  <sheetFormatPr defaultColWidth="8.88671875" defaultRowHeight="14.4" x14ac:dyDescent="0.3"/>
  <cols>
    <col min="1" max="1" width="8.88671875" style="134"/>
    <col min="2" max="2" width="9.33203125" style="134" customWidth="1"/>
    <col min="3" max="3" width="10.88671875" style="134" bestFit="1" customWidth="1"/>
    <col min="4" max="4" width="22.109375" style="134" bestFit="1" customWidth="1"/>
    <col min="5" max="5" width="17.6640625" style="134" bestFit="1" customWidth="1"/>
    <col min="6" max="6" width="15.109375" style="134" bestFit="1" customWidth="1"/>
    <col min="7" max="7" width="8.88671875" style="134"/>
    <col min="8" max="8" width="14.6640625" style="134" customWidth="1"/>
    <col min="9" max="9" width="19.109375" style="134" bestFit="1" customWidth="1"/>
    <col min="10" max="10" width="21.44140625" style="134" customWidth="1"/>
    <col min="11" max="11" width="11.44140625" style="134" customWidth="1"/>
    <col min="12" max="12" width="15.33203125" style="134" customWidth="1"/>
    <col min="13" max="16384" width="8.88671875" style="134"/>
  </cols>
  <sheetData>
    <row r="1" spans="1:12" s="149" customFormat="1" ht="35.4" customHeight="1" x14ac:dyDescent="0.4">
      <c r="A1" s="148" t="s">
        <v>387</v>
      </c>
    </row>
    <row r="2" spans="1:12" s="150" customFormat="1" ht="31.2" customHeight="1" x14ac:dyDescent="0.3">
      <c r="A2" s="150" t="s">
        <v>454</v>
      </c>
    </row>
    <row r="3" spans="1:12" s="142" customFormat="1" ht="31.2" customHeight="1" thickBot="1" x14ac:dyDescent="0.35"/>
    <row r="4" spans="1:12" ht="33.75" customHeight="1" x14ac:dyDescent="0.3">
      <c r="A4" s="639" t="s">
        <v>258</v>
      </c>
      <c r="B4" s="142"/>
      <c r="C4" s="640" t="s">
        <v>259</v>
      </c>
      <c r="D4" s="641"/>
      <c r="E4" s="641"/>
      <c r="F4" s="642"/>
      <c r="H4" s="636" t="s">
        <v>456</v>
      </c>
      <c r="I4" s="637"/>
      <c r="J4" s="637"/>
      <c r="K4" s="637"/>
      <c r="L4" s="638"/>
    </row>
    <row r="5" spans="1:12" x14ac:dyDescent="0.3">
      <c r="A5" s="639"/>
      <c r="C5" s="643"/>
      <c r="D5" s="644"/>
      <c r="E5" s="191" t="s">
        <v>260</v>
      </c>
      <c r="F5" s="200" t="s">
        <v>261</v>
      </c>
      <c r="H5" s="201"/>
      <c r="I5" s="187"/>
      <c r="J5" s="202"/>
      <c r="K5" s="202"/>
      <c r="L5" s="202"/>
    </row>
    <row r="6" spans="1:12" ht="15" thickBot="1" x14ac:dyDescent="0.35">
      <c r="A6" s="639"/>
      <c r="C6" s="841" t="s">
        <v>452</v>
      </c>
      <c r="D6" s="842"/>
      <c r="E6" s="328">
        <v>0.7</v>
      </c>
      <c r="F6" s="203"/>
      <c r="H6" s="179"/>
      <c r="I6" s="176"/>
      <c r="J6" s="186"/>
      <c r="K6" s="186"/>
      <c r="L6" s="186"/>
    </row>
    <row r="7" spans="1:12" ht="15" thickBot="1" x14ac:dyDescent="0.35">
      <c r="A7" s="639"/>
      <c r="C7" s="648" t="s">
        <v>270</v>
      </c>
      <c r="D7" s="626"/>
      <c r="E7" s="328">
        <v>0.7</v>
      </c>
      <c r="F7" s="204"/>
      <c r="H7" s="181"/>
      <c r="I7" s="178"/>
      <c r="J7" s="180"/>
      <c r="K7" s="180"/>
      <c r="L7" s="180"/>
    </row>
    <row r="8" spans="1:12" ht="15" thickBot="1" x14ac:dyDescent="0.35">
      <c r="A8" s="639"/>
      <c r="C8" s="821" t="s">
        <v>123</v>
      </c>
      <c r="D8" s="822"/>
      <c r="E8" s="323">
        <v>0</v>
      </c>
      <c r="F8" s="205"/>
      <c r="H8" s="181"/>
      <c r="I8" s="169"/>
      <c r="J8" s="182"/>
      <c r="K8" s="182"/>
      <c r="L8" s="182"/>
    </row>
    <row r="9" spans="1:12" ht="15" thickBot="1" x14ac:dyDescent="0.35">
      <c r="A9" s="639"/>
      <c r="C9" s="146"/>
      <c r="H9" s="245"/>
      <c r="I9" s="183"/>
      <c r="J9" s="256"/>
      <c r="K9" s="256"/>
      <c r="L9" s="256"/>
    </row>
    <row r="10" spans="1:12" x14ac:dyDescent="0.3">
      <c r="A10" s="639"/>
      <c r="C10" s="146"/>
      <c r="H10" s="231"/>
    </row>
    <row r="11" spans="1:12" ht="15" thickBot="1" x14ac:dyDescent="0.35"/>
    <row r="12" spans="1:12" ht="14.4" customHeight="1" x14ac:dyDescent="0.3">
      <c r="A12" s="631" t="s">
        <v>162</v>
      </c>
      <c r="C12" s="136" t="s">
        <v>263</v>
      </c>
      <c r="D12" s="193"/>
      <c r="E12" s="194"/>
      <c r="F12" s="137"/>
      <c r="H12" s="135"/>
    </row>
    <row r="13" spans="1:12" x14ac:dyDescent="0.3">
      <c r="A13" s="631"/>
      <c r="C13" s="837" t="s">
        <v>271</v>
      </c>
      <c r="D13" s="838"/>
      <c r="E13" s="838"/>
      <c r="F13" s="839"/>
      <c r="H13" s="302"/>
    </row>
    <row r="14" spans="1:12" x14ac:dyDescent="0.3">
      <c r="A14" s="631"/>
      <c r="C14" s="51" t="s">
        <v>439</v>
      </c>
      <c r="E14" s="147"/>
      <c r="F14" s="139"/>
      <c r="H14" s="302"/>
      <c r="I14" s="151"/>
    </row>
    <row r="15" spans="1:12" x14ac:dyDescent="0.3">
      <c r="A15" s="631"/>
      <c r="C15" s="138"/>
      <c r="E15" s="147"/>
      <c r="F15" s="139"/>
      <c r="H15" s="303"/>
      <c r="I15" s="151"/>
    </row>
    <row r="16" spans="1:12" ht="15" thickBot="1" x14ac:dyDescent="0.35">
      <c r="A16" s="631"/>
      <c r="C16" s="140"/>
      <c r="D16" s="189"/>
      <c r="E16" s="189"/>
      <c r="F16" s="141"/>
      <c r="H16" s="231"/>
    </row>
    <row r="17" spans="1:9" ht="15" thickBot="1" x14ac:dyDescent="0.35">
      <c r="A17" s="631"/>
      <c r="I17" s="151"/>
    </row>
    <row r="18" spans="1:9" x14ac:dyDescent="0.3">
      <c r="A18" s="631"/>
      <c r="C18" s="143" t="s">
        <v>260</v>
      </c>
      <c r="D18" s="195"/>
      <c r="E18" s="195"/>
      <c r="F18" s="144"/>
    </row>
    <row r="19" spans="1:9" x14ac:dyDescent="0.3">
      <c r="A19" s="631"/>
      <c r="C19" s="196" t="s">
        <v>162</v>
      </c>
      <c r="D19" s="192" t="s">
        <v>272</v>
      </c>
      <c r="E19" s="232" t="s">
        <v>289</v>
      </c>
      <c r="F19" s="233"/>
    </row>
    <row r="20" spans="1:9" x14ac:dyDescent="0.3">
      <c r="A20" s="631"/>
      <c r="C20" s="632" t="s">
        <v>277</v>
      </c>
      <c r="D20" s="190" t="s">
        <v>455</v>
      </c>
      <c r="E20" s="329">
        <v>0.7</v>
      </c>
      <c r="F20" s="248"/>
    </row>
    <row r="21" spans="1:9" ht="15" thickBot="1" x14ac:dyDescent="0.35">
      <c r="A21" s="631"/>
      <c r="C21" s="840"/>
      <c r="D21" s="190"/>
      <c r="E21" s="272"/>
      <c r="F21" s="248"/>
    </row>
    <row r="22" spans="1:9" ht="15" thickBot="1" x14ac:dyDescent="0.35">
      <c r="A22" s="631"/>
      <c r="C22" s="410"/>
      <c r="D22" s="253"/>
      <c r="E22" s="273"/>
      <c r="F22" s="249"/>
    </row>
    <row r="23" spans="1:9" x14ac:dyDescent="0.3">
      <c r="B23" s="135"/>
    </row>
    <row r="28" spans="1:9" x14ac:dyDescent="0.3">
      <c r="H28" s="158"/>
    </row>
    <row r="29" spans="1:9" x14ac:dyDescent="0.3">
      <c r="B29" s="135"/>
    </row>
    <row r="30" spans="1:9" x14ac:dyDescent="0.3">
      <c r="B30" s="152"/>
    </row>
    <row r="31" spans="1:9" x14ac:dyDescent="0.3">
      <c r="B31" s="152"/>
    </row>
    <row r="32" spans="1:9" x14ac:dyDescent="0.3">
      <c r="B32" s="152"/>
    </row>
  </sheetData>
  <mergeCells count="10">
    <mergeCell ref="H4:L4"/>
    <mergeCell ref="C5:D5"/>
    <mergeCell ref="C6:D6"/>
    <mergeCell ref="C7:D7"/>
    <mergeCell ref="C8:D8"/>
    <mergeCell ref="A12:A22"/>
    <mergeCell ref="C13:F13"/>
    <mergeCell ref="C20:C21"/>
    <mergeCell ref="A4:A10"/>
    <mergeCell ref="C4:F4"/>
  </mergeCells>
  <hyperlinks>
    <hyperlink ref="C20" r:id="rId1" xr:uid="{DC28A5CC-5D4F-4E48-BFC9-276FF75029BE}"/>
    <hyperlink ref="C14" r:id="rId2" display="../../../../../:w:/t/Team428/ERf7wB7qUiRLnRXVhexYgFABpQBZ8WgWsiHfT2iGQGNK5w?e=0Ezxkl" xr:uid="{B7CEAF8C-AF3F-466D-BAE9-13A092488004}"/>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B40FD88A-1846-4621-9D97-502B163ABD09}">
          <x14:formula1>
            <xm:f>Dropdown!$I$5:$I$10</xm:f>
          </x14:formula1>
          <xm:sqref>J6:J9</xm:sqref>
        </x14:dataValidation>
        <x14:dataValidation type="list" allowBlank="1" showInputMessage="1" showErrorMessage="1" xr:uid="{FB42F001-C4D8-499B-8F9E-1BA1CDA116A1}">
          <x14:formula1>
            <xm:f>Dropdown!$I$13:$I$15</xm:f>
          </x14:formula1>
          <xm:sqref>K6:K9</xm:sqref>
        </x14:dataValidation>
        <x14:dataValidation type="list" allowBlank="1" showInputMessage="1" showErrorMessage="1" xr:uid="{779C1EE5-4360-4E20-BBF6-111771F642DA}">
          <x14:formula1>
            <xm:f>Dropdown!$I$18:$I$21</xm:f>
          </x14:formula1>
          <xm:sqref>L6:L9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7917B-4FB9-4D9A-AFB6-9EA039FD4C5A}">
  <sheetPr>
    <tabColor theme="6" tint="0.79998168889431442"/>
  </sheetPr>
  <dimension ref="A1:L32"/>
  <sheetViews>
    <sheetView workbookViewId="0">
      <selection activeCell="I24" sqref="I24"/>
    </sheetView>
  </sheetViews>
  <sheetFormatPr defaultColWidth="8.88671875" defaultRowHeight="14.4" x14ac:dyDescent="0.3"/>
  <cols>
    <col min="1" max="1" width="8.88671875" style="134"/>
    <col min="2" max="2" width="9.33203125" style="134" customWidth="1"/>
    <col min="3" max="3" width="10.88671875" style="134" bestFit="1" customWidth="1"/>
    <col min="4" max="4" width="22.109375" style="134" bestFit="1" customWidth="1"/>
    <col min="5" max="5" width="17.6640625" style="134" bestFit="1" customWidth="1"/>
    <col min="6" max="6" width="15.109375" style="134" bestFit="1" customWidth="1"/>
    <col min="7" max="7" width="8.88671875" style="134"/>
    <col min="8" max="8" width="14.6640625" style="134" customWidth="1"/>
    <col min="9" max="9" width="19.109375" style="134" bestFit="1" customWidth="1"/>
    <col min="10" max="10" width="21.44140625" style="134" customWidth="1"/>
    <col min="11" max="11" width="11.44140625" style="134" customWidth="1"/>
    <col min="12" max="12" width="15.33203125" style="134" customWidth="1"/>
    <col min="13" max="16384" width="8.88671875" style="134"/>
  </cols>
  <sheetData>
    <row r="1" spans="1:12" s="149" customFormat="1" ht="35.4" customHeight="1" x14ac:dyDescent="0.4">
      <c r="A1" s="148" t="s">
        <v>388</v>
      </c>
    </row>
    <row r="2" spans="1:12" s="150" customFormat="1" ht="31.2" customHeight="1" x14ac:dyDescent="0.3">
      <c r="A2" s="150" t="s">
        <v>459</v>
      </c>
    </row>
    <row r="3" spans="1:12" s="142" customFormat="1" ht="31.2" customHeight="1" thickBot="1" x14ac:dyDescent="0.35"/>
    <row r="4" spans="1:12" ht="33.75" customHeight="1" x14ac:dyDescent="0.3">
      <c r="A4" s="639" t="s">
        <v>258</v>
      </c>
      <c r="B4" s="142"/>
      <c r="C4" s="640" t="s">
        <v>259</v>
      </c>
      <c r="D4" s="641"/>
      <c r="E4" s="641"/>
      <c r="F4" s="642"/>
      <c r="H4" s="636" t="s">
        <v>456</v>
      </c>
      <c r="I4" s="637"/>
      <c r="J4" s="637"/>
      <c r="K4" s="637"/>
      <c r="L4" s="638"/>
    </row>
    <row r="5" spans="1:12" x14ac:dyDescent="0.3">
      <c r="A5" s="639"/>
      <c r="C5" s="643"/>
      <c r="D5" s="644"/>
      <c r="E5" s="191" t="s">
        <v>260</v>
      </c>
      <c r="F5" s="200" t="s">
        <v>261</v>
      </c>
      <c r="H5" s="201"/>
      <c r="I5" s="187"/>
      <c r="J5" s="202"/>
      <c r="K5" s="202"/>
      <c r="L5" s="202"/>
    </row>
    <row r="6" spans="1:12" ht="15" thickBot="1" x14ac:dyDescent="0.35">
      <c r="A6" s="639"/>
      <c r="C6" s="819" t="s">
        <v>460</v>
      </c>
      <c r="D6" s="820"/>
      <c r="E6" s="330">
        <v>0.7</v>
      </c>
      <c r="F6" s="203"/>
      <c r="H6" s="179"/>
      <c r="I6" s="176"/>
      <c r="J6" s="186"/>
      <c r="K6" s="186"/>
      <c r="L6" s="186"/>
    </row>
    <row r="7" spans="1:12" ht="15" thickBot="1" x14ac:dyDescent="0.35">
      <c r="A7" s="639"/>
      <c r="C7" s="648" t="s">
        <v>270</v>
      </c>
      <c r="D7" s="626"/>
      <c r="E7" s="330">
        <v>0.7</v>
      </c>
      <c r="F7" s="204"/>
      <c r="H7" s="181"/>
      <c r="I7" s="178"/>
      <c r="J7" s="180"/>
      <c r="K7" s="180"/>
      <c r="L7" s="180"/>
    </row>
    <row r="8" spans="1:12" ht="15" thickBot="1" x14ac:dyDescent="0.35">
      <c r="A8" s="639"/>
      <c r="C8" s="821" t="s">
        <v>123</v>
      </c>
      <c r="D8" s="822"/>
      <c r="E8" s="331">
        <v>0</v>
      </c>
      <c r="F8" s="205"/>
      <c r="H8" s="181"/>
      <c r="I8" s="169"/>
      <c r="J8" s="182"/>
      <c r="K8" s="182"/>
      <c r="L8" s="182"/>
    </row>
    <row r="9" spans="1:12" ht="15" thickBot="1" x14ac:dyDescent="0.35">
      <c r="A9" s="639"/>
      <c r="C9" s="146"/>
      <c r="H9" s="245"/>
      <c r="I9" s="183"/>
      <c r="J9" s="256"/>
      <c r="K9" s="256"/>
      <c r="L9" s="256"/>
    </row>
    <row r="10" spans="1:12" x14ac:dyDescent="0.3">
      <c r="A10" s="639"/>
      <c r="C10" s="146"/>
      <c r="H10" s="231"/>
    </row>
    <row r="11" spans="1:12" ht="15" thickBot="1" x14ac:dyDescent="0.35"/>
    <row r="12" spans="1:12" ht="14.4" customHeight="1" x14ac:dyDescent="0.3">
      <c r="A12" s="631" t="s">
        <v>162</v>
      </c>
      <c r="C12" s="136" t="s">
        <v>263</v>
      </c>
      <c r="D12" s="193"/>
      <c r="E12" s="194"/>
      <c r="F12" s="137"/>
      <c r="H12" s="135"/>
    </row>
    <row r="13" spans="1:12" x14ac:dyDescent="0.3">
      <c r="A13" s="631"/>
      <c r="C13" s="837" t="s">
        <v>271</v>
      </c>
      <c r="D13" s="838"/>
      <c r="E13" s="838"/>
      <c r="F13" s="839"/>
      <c r="H13" s="303"/>
    </row>
    <row r="14" spans="1:12" x14ac:dyDescent="0.3">
      <c r="A14" s="631"/>
      <c r="C14" s="51" t="s">
        <v>439</v>
      </c>
      <c r="E14" s="147"/>
      <c r="F14" s="139"/>
      <c r="H14" s="332"/>
      <c r="I14" s="151"/>
    </row>
    <row r="15" spans="1:12" x14ac:dyDescent="0.3">
      <c r="A15" s="631"/>
      <c r="C15" s="138"/>
      <c r="E15" s="147"/>
      <c r="F15" s="139"/>
      <c r="I15" s="151"/>
    </row>
    <row r="16" spans="1:12" ht="15" thickBot="1" x14ac:dyDescent="0.35">
      <c r="A16" s="631"/>
      <c r="C16" s="140"/>
      <c r="D16" s="189"/>
      <c r="E16" s="189"/>
      <c r="F16" s="141"/>
      <c r="H16" s="231"/>
    </row>
    <row r="17" spans="1:9" ht="15" thickBot="1" x14ac:dyDescent="0.35">
      <c r="A17" s="631"/>
      <c r="I17" s="151"/>
    </row>
    <row r="18" spans="1:9" x14ac:dyDescent="0.3">
      <c r="A18" s="631"/>
      <c r="C18" s="143" t="s">
        <v>260</v>
      </c>
      <c r="D18" s="195"/>
      <c r="E18" s="195"/>
      <c r="F18" s="144"/>
    </row>
    <row r="19" spans="1:9" x14ac:dyDescent="0.3">
      <c r="A19" s="631"/>
      <c r="C19" s="196" t="s">
        <v>162</v>
      </c>
      <c r="D19" s="192" t="s">
        <v>272</v>
      </c>
      <c r="E19" s="232" t="s">
        <v>289</v>
      </c>
      <c r="F19" s="233"/>
    </row>
    <row r="20" spans="1:9" x14ac:dyDescent="0.3">
      <c r="A20" s="631"/>
      <c r="C20" s="632" t="s">
        <v>277</v>
      </c>
      <c r="D20" s="190" t="s">
        <v>455</v>
      </c>
      <c r="E20" s="329">
        <v>0.7</v>
      </c>
      <c r="F20" s="248"/>
    </row>
    <row r="21" spans="1:9" ht="15" thickBot="1" x14ac:dyDescent="0.35">
      <c r="A21" s="631"/>
      <c r="C21" s="840"/>
      <c r="D21" s="190"/>
      <c r="E21" s="272"/>
      <c r="F21" s="248"/>
    </row>
    <row r="22" spans="1:9" ht="15" thickBot="1" x14ac:dyDescent="0.35">
      <c r="A22" s="631"/>
      <c r="C22" s="410"/>
      <c r="D22" s="253"/>
      <c r="E22" s="273"/>
      <c r="F22" s="249"/>
    </row>
    <row r="23" spans="1:9" x14ac:dyDescent="0.3">
      <c r="B23" s="135"/>
    </row>
    <row r="28" spans="1:9" x14ac:dyDescent="0.3">
      <c r="H28" s="158"/>
    </row>
    <row r="29" spans="1:9" x14ac:dyDescent="0.3">
      <c r="B29" s="135"/>
    </row>
    <row r="30" spans="1:9" x14ac:dyDescent="0.3">
      <c r="B30" s="152"/>
    </row>
    <row r="31" spans="1:9" x14ac:dyDescent="0.3">
      <c r="B31" s="152"/>
    </row>
    <row r="32" spans="1:9" x14ac:dyDescent="0.3">
      <c r="B32" s="152"/>
    </row>
  </sheetData>
  <mergeCells count="10">
    <mergeCell ref="H4:L4"/>
    <mergeCell ref="C5:D5"/>
    <mergeCell ref="C6:D6"/>
    <mergeCell ref="C7:D7"/>
    <mergeCell ref="C8:D8"/>
    <mergeCell ref="A12:A22"/>
    <mergeCell ref="C13:F13"/>
    <mergeCell ref="C20:C21"/>
    <mergeCell ref="A4:A10"/>
    <mergeCell ref="C4:F4"/>
  </mergeCells>
  <hyperlinks>
    <hyperlink ref="C14" r:id="rId1" display="../../../../../:w:/t/Team428/ERf7wB7qUiRLnRXVhexYgFABpQBZ8WgWsiHfT2iGQGNK5w?e=0Ezxkl" xr:uid="{A3F9B3B7-AF8B-48F0-81DF-4365F7E82F04}"/>
    <hyperlink ref="C20" r:id="rId2" xr:uid="{2251727B-E8AC-4C88-B080-BE20741E359B}"/>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C2C998F0-8A62-41FE-8CE8-F6F137AD9943}">
          <x14:formula1>
            <xm:f>Dropdown!$I$18:$I$21</xm:f>
          </x14:formula1>
          <xm:sqref>L6:L9</xm:sqref>
        </x14:dataValidation>
        <x14:dataValidation type="list" allowBlank="1" showInputMessage="1" showErrorMessage="1" xr:uid="{0181E826-049A-473C-982C-5BA8F412A7FD}">
          <x14:formula1>
            <xm:f>Dropdown!$I$13:$I$15</xm:f>
          </x14:formula1>
          <xm:sqref>K6:K9</xm:sqref>
        </x14:dataValidation>
        <x14:dataValidation type="list" allowBlank="1" showInputMessage="1" showErrorMessage="1" xr:uid="{22041E30-0104-41B9-AB9A-0EB793FCAF29}">
          <x14:formula1>
            <xm:f>Dropdown!$I$5:$I$10</xm:f>
          </x14:formula1>
          <xm:sqref>J6:J9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AE3B0-1FF5-4841-8E2F-7F1A9E3A1F69}">
  <sheetPr>
    <tabColor theme="5" tint="0.79998168889431442"/>
  </sheetPr>
  <dimension ref="A1:L38"/>
  <sheetViews>
    <sheetView workbookViewId="0">
      <selection activeCell="H16" sqref="H16"/>
    </sheetView>
  </sheetViews>
  <sheetFormatPr defaultColWidth="8.88671875" defaultRowHeight="14.4" x14ac:dyDescent="0.3"/>
  <cols>
    <col min="1" max="1" width="8.88671875" style="134"/>
    <col min="2" max="2" width="9.33203125" style="134" customWidth="1"/>
    <col min="3" max="3" width="10.88671875" style="134" bestFit="1" customWidth="1"/>
    <col min="4" max="4" width="22.109375" style="134" bestFit="1" customWidth="1"/>
    <col min="5" max="5" width="17.6640625" style="134" bestFit="1" customWidth="1"/>
    <col min="6" max="6" width="15.109375" style="134" bestFit="1" customWidth="1"/>
    <col min="7" max="7" width="8.88671875" style="134"/>
    <col min="8" max="8" width="14.6640625" style="134" customWidth="1"/>
    <col min="9" max="9" width="19.109375" style="134" bestFit="1" customWidth="1"/>
    <col min="10" max="10" width="21.44140625" style="134" customWidth="1"/>
    <col min="11" max="11" width="11.44140625" style="134" customWidth="1"/>
    <col min="12" max="12" width="15.33203125" style="134" customWidth="1"/>
    <col min="13" max="16384" width="8.88671875" style="134"/>
  </cols>
  <sheetData>
    <row r="1" spans="1:12" s="149" customFormat="1" ht="35.4" customHeight="1" x14ac:dyDescent="0.4">
      <c r="A1" s="148" t="s">
        <v>389</v>
      </c>
    </row>
    <row r="2" spans="1:12" s="150" customFormat="1" ht="31.2" customHeight="1" x14ac:dyDescent="0.3">
      <c r="A2" s="150" t="s">
        <v>285</v>
      </c>
    </row>
    <row r="3" spans="1:12" s="142" customFormat="1" ht="31.2" customHeight="1" thickBot="1" x14ac:dyDescent="0.35"/>
    <row r="4" spans="1:12" ht="33.75" customHeight="1" x14ac:dyDescent="0.3">
      <c r="A4" s="639" t="s">
        <v>258</v>
      </c>
      <c r="B4" s="142"/>
      <c r="C4" s="640" t="s">
        <v>259</v>
      </c>
      <c r="D4" s="641"/>
      <c r="E4" s="641"/>
      <c r="F4" s="642"/>
      <c r="H4" s="636" t="s">
        <v>265</v>
      </c>
      <c r="I4" s="637"/>
      <c r="J4" s="637"/>
      <c r="K4" s="637"/>
      <c r="L4" s="638"/>
    </row>
    <row r="5" spans="1:12" x14ac:dyDescent="0.3">
      <c r="A5" s="639"/>
      <c r="C5" s="643"/>
      <c r="D5" s="644"/>
      <c r="E5" s="191" t="s">
        <v>260</v>
      </c>
      <c r="F5" s="200" t="s">
        <v>261</v>
      </c>
      <c r="H5" s="201"/>
      <c r="I5" s="187"/>
      <c r="J5" s="202"/>
      <c r="K5" s="202"/>
      <c r="L5" s="202"/>
    </row>
    <row r="6" spans="1:12" ht="15" thickBot="1" x14ac:dyDescent="0.35">
      <c r="A6" s="639"/>
      <c r="C6" s="844" t="s">
        <v>286</v>
      </c>
      <c r="D6" s="845"/>
      <c r="E6" s="214" t="s">
        <v>269</v>
      </c>
      <c r="F6" s="203"/>
      <c r="H6" s="179"/>
      <c r="I6" s="176"/>
      <c r="J6" s="186"/>
      <c r="K6" s="186"/>
      <c r="L6" s="186"/>
    </row>
    <row r="7" spans="1:12" ht="15" thickBot="1" x14ac:dyDescent="0.35">
      <c r="A7" s="639"/>
      <c r="C7" s="648" t="s">
        <v>270</v>
      </c>
      <c r="D7" s="626"/>
      <c r="E7" s="214" t="s">
        <v>269</v>
      </c>
      <c r="F7" s="204"/>
      <c r="H7" s="181"/>
      <c r="I7" s="178"/>
      <c r="J7" s="180"/>
      <c r="K7" s="180"/>
      <c r="L7" s="180"/>
    </row>
    <row r="8" spans="1:12" ht="15" thickBot="1" x14ac:dyDescent="0.35">
      <c r="A8" s="639"/>
      <c r="C8" s="821" t="s">
        <v>123</v>
      </c>
      <c r="D8" s="822"/>
      <c r="E8" s="214" t="s">
        <v>269</v>
      </c>
      <c r="F8" s="205"/>
      <c r="H8" s="181"/>
      <c r="I8" s="169"/>
      <c r="J8" s="182"/>
      <c r="K8" s="182"/>
      <c r="L8" s="182"/>
    </row>
    <row r="9" spans="1:12" ht="15" thickBot="1" x14ac:dyDescent="0.35">
      <c r="A9" s="639"/>
      <c r="C9" s="146"/>
      <c r="H9" s="245"/>
      <c r="I9" s="183"/>
      <c r="J9" s="256"/>
      <c r="K9" s="256"/>
      <c r="L9" s="256"/>
    </row>
    <row r="10" spans="1:12" x14ac:dyDescent="0.3">
      <c r="A10" s="639"/>
      <c r="C10" s="146"/>
      <c r="H10" s="843"/>
      <c r="I10" s="843"/>
    </row>
    <row r="11" spans="1:12" x14ac:dyDescent="0.3">
      <c r="A11" s="639"/>
      <c r="C11" s="146"/>
      <c r="H11" s="231"/>
    </row>
    <row r="12" spans="1:12" x14ac:dyDescent="0.3">
      <c r="A12" s="639"/>
      <c r="C12" s="146"/>
    </row>
    <row r="13" spans="1:12" x14ac:dyDescent="0.3">
      <c r="A13" s="639"/>
      <c r="C13" s="146"/>
      <c r="H13" s="135"/>
    </row>
    <row r="14" spans="1:12" x14ac:dyDescent="0.3">
      <c r="A14" s="639"/>
      <c r="C14" s="146"/>
      <c r="H14" s="231"/>
    </row>
    <row r="15" spans="1:12" ht="15" thickBot="1" x14ac:dyDescent="0.35"/>
    <row r="16" spans="1:12" ht="14.4" customHeight="1" x14ac:dyDescent="0.3">
      <c r="A16" s="631" t="s">
        <v>162</v>
      </c>
      <c r="C16" s="136" t="s">
        <v>263</v>
      </c>
      <c r="D16" s="193"/>
      <c r="E16" s="194"/>
      <c r="F16" s="137"/>
      <c r="H16" s="135" t="s">
        <v>287</v>
      </c>
    </row>
    <row r="17" spans="1:9" x14ac:dyDescent="0.3">
      <c r="A17" s="631"/>
      <c r="C17" s="837" t="s">
        <v>271</v>
      </c>
      <c r="D17" s="838"/>
      <c r="E17" s="838"/>
      <c r="F17" s="839"/>
      <c r="H17" s="262" t="s">
        <v>288</v>
      </c>
    </row>
    <row r="18" spans="1:9" x14ac:dyDescent="0.3">
      <c r="A18" s="631"/>
      <c r="C18" s="138"/>
      <c r="E18" s="147"/>
      <c r="F18" s="139"/>
      <c r="I18" s="151"/>
    </row>
    <row r="19" spans="1:9" x14ac:dyDescent="0.3">
      <c r="A19" s="631"/>
      <c r="C19" s="138"/>
      <c r="E19" s="147"/>
      <c r="F19" s="139"/>
      <c r="I19" s="151"/>
    </row>
    <row r="20" spans="1:9" x14ac:dyDescent="0.3">
      <c r="A20" s="631"/>
      <c r="C20" s="138"/>
      <c r="F20" s="139"/>
      <c r="I20" s="151"/>
    </row>
    <row r="21" spans="1:9" ht="15" thickBot="1" x14ac:dyDescent="0.35">
      <c r="A21" s="631"/>
      <c r="C21" s="140"/>
      <c r="D21" s="189"/>
      <c r="E21" s="189"/>
      <c r="F21" s="141"/>
      <c r="H21" s="231"/>
    </row>
    <row r="22" spans="1:9" ht="15" thickBot="1" x14ac:dyDescent="0.35">
      <c r="A22" s="631"/>
      <c r="I22" s="151"/>
    </row>
    <row r="23" spans="1:9" x14ac:dyDescent="0.3">
      <c r="A23" s="631"/>
      <c r="C23" s="143" t="s">
        <v>260</v>
      </c>
      <c r="D23" s="195"/>
      <c r="E23" s="195"/>
      <c r="F23" s="144"/>
    </row>
    <row r="24" spans="1:9" x14ac:dyDescent="0.3">
      <c r="A24" s="631"/>
      <c r="C24" s="196" t="s">
        <v>162</v>
      </c>
      <c r="D24" s="192" t="s">
        <v>272</v>
      </c>
      <c r="E24" s="232" t="s">
        <v>289</v>
      </c>
      <c r="F24" s="233"/>
    </row>
    <row r="25" spans="1:9" x14ac:dyDescent="0.3">
      <c r="A25" s="631"/>
      <c r="C25" s="632"/>
      <c r="D25" s="190"/>
      <c r="E25" s="272"/>
      <c r="F25" s="248"/>
    </row>
    <row r="26" spans="1:9" x14ac:dyDescent="0.3">
      <c r="A26" s="631"/>
      <c r="C26" s="632"/>
      <c r="D26" s="190"/>
      <c r="E26" s="272"/>
      <c r="F26" s="248"/>
    </row>
    <row r="27" spans="1:9" ht="29.4" customHeight="1" x14ac:dyDescent="0.3">
      <c r="A27" s="631"/>
      <c r="B27" s="152"/>
      <c r="C27" s="632"/>
      <c r="D27" s="272"/>
      <c r="E27" s="237"/>
      <c r="F27" s="248"/>
      <c r="I27" s="151"/>
    </row>
    <row r="28" spans="1:9" ht="15" thickBot="1" x14ac:dyDescent="0.35">
      <c r="A28" s="631"/>
      <c r="C28" s="840"/>
      <c r="D28" s="253"/>
      <c r="E28" s="273"/>
      <c r="F28" s="249"/>
    </row>
    <row r="29" spans="1:9" x14ac:dyDescent="0.3">
      <c r="B29" s="135"/>
    </row>
    <row r="34" spans="2:8" x14ac:dyDescent="0.3">
      <c r="H34" s="158"/>
    </row>
    <row r="35" spans="2:8" x14ac:dyDescent="0.3">
      <c r="B35" s="135"/>
    </row>
    <row r="36" spans="2:8" x14ac:dyDescent="0.3">
      <c r="B36" s="152"/>
    </row>
    <row r="37" spans="2:8" x14ac:dyDescent="0.3">
      <c r="B37" s="152"/>
    </row>
    <row r="38" spans="2:8" x14ac:dyDescent="0.3">
      <c r="B38" s="152"/>
    </row>
  </sheetData>
  <mergeCells count="12">
    <mergeCell ref="H10:I10"/>
    <mergeCell ref="H4:L4"/>
    <mergeCell ref="C5:D5"/>
    <mergeCell ref="C6:D6"/>
    <mergeCell ref="C7:D7"/>
    <mergeCell ref="C8:D8"/>
    <mergeCell ref="A16:A28"/>
    <mergeCell ref="C17:F17"/>
    <mergeCell ref="C25:C26"/>
    <mergeCell ref="C27:C28"/>
    <mergeCell ref="A4:A14"/>
    <mergeCell ref="C4:F4"/>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DD4D4550-B36A-4465-9BD1-B36C482C50A2}">
          <x14:formula1>
            <xm:f>Dropdown!$I$18:$I$21</xm:f>
          </x14:formula1>
          <xm:sqref>L6:L9</xm:sqref>
        </x14:dataValidation>
        <x14:dataValidation type="list" allowBlank="1" showInputMessage="1" showErrorMessage="1" xr:uid="{100665B4-593D-4D21-B5D5-89597CFA9223}">
          <x14:formula1>
            <xm:f>Dropdown!$I$13:$I$15</xm:f>
          </x14:formula1>
          <xm:sqref>K6:K9</xm:sqref>
        </x14:dataValidation>
        <x14:dataValidation type="list" allowBlank="1" showInputMessage="1" showErrorMessage="1" xr:uid="{09554401-ADC3-4FF2-97AC-14E29767BEC8}">
          <x14:formula1>
            <xm:f>Dropdown!$I$5:$I$10</xm:f>
          </x14:formula1>
          <xm:sqref>J6:J9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54667-CD20-439E-991B-34AA77A8BDE6}">
  <sheetPr codeName="Sheet14">
    <tabColor theme="6" tint="0.79998168889431442"/>
  </sheetPr>
  <dimension ref="A1:O62"/>
  <sheetViews>
    <sheetView zoomScale="80" zoomScaleNormal="80" workbookViewId="0">
      <selection activeCell="E77" sqref="E77"/>
    </sheetView>
  </sheetViews>
  <sheetFormatPr defaultColWidth="8.88671875" defaultRowHeight="14.4" x14ac:dyDescent="0.3"/>
  <cols>
    <col min="1" max="1" width="8.88671875" style="134"/>
    <col min="2" max="2" width="13.6640625" style="134" customWidth="1"/>
    <col min="3" max="3" width="14.109375" style="134" customWidth="1"/>
    <col min="4" max="4" width="22.109375" style="134" bestFit="1" customWidth="1"/>
    <col min="5" max="5" width="24" style="134" bestFit="1" customWidth="1"/>
    <col min="6" max="6" width="15.109375" style="134" bestFit="1" customWidth="1"/>
    <col min="7" max="7" width="8.88671875" style="134"/>
    <col min="8" max="8" width="22.109375" style="134" customWidth="1"/>
    <col min="9" max="9" width="19.109375" style="134" bestFit="1" customWidth="1"/>
    <col min="10" max="10" width="14.44140625" style="134" customWidth="1"/>
    <col min="11" max="11" width="11.33203125" style="134" bestFit="1" customWidth="1"/>
    <col min="12" max="12" width="8.88671875" style="134"/>
    <col min="13" max="13" width="15.44140625" style="134" bestFit="1" customWidth="1"/>
    <col min="14" max="14" width="18.33203125" style="134" bestFit="1" customWidth="1"/>
    <col min="15" max="16384" width="8.88671875" style="134"/>
  </cols>
  <sheetData>
    <row r="1" spans="1:15" s="149" customFormat="1" ht="35.4" customHeight="1" x14ac:dyDescent="0.4">
      <c r="A1" s="148" t="s">
        <v>390</v>
      </c>
    </row>
    <row r="2" spans="1:15" s="150" customFormat="1" ht="31.2" customHeight="1" x14ac:dyDescent="0.3">
      <c r="A2" s="150" t="s">
        <v>172</v>
      </c>
    </row>
    <row r="3" spans="1:15" ht="33.75" customHeight="1" thickBot="1" x14ac:dyDescent="0.35">
      <c r="B3" s="657"/>
      <c r="C3" s="657"/>
    </row>
    <row r="4" spans="1:15" ht="15.6" x14ac:dyDescent="0.3">
      <c r="A4" s="639" t="s">
        <v>258</v>
      </c>
      <c r="B4" s="142"/>
      <c r="C4" s="640" t="s">
        <v>259</v>
      </c>
      <c r="D4" s="641"/>
      <c r="E4" s="641"/>
      <c r="F4" s="642"/>
      <c r="H4" s="636" t="s">
        <v>265</v>
      </c>
      <c r="I4" s="637"/>
      <c r="J4" s="637"/>
      <c r="K4" s="638"/>
      <c r="M4" s="636" t="s">
        <v>290</v>
      </c>
      <c r="N4" s="637"/>
      <c r="O4" s="638"/>
    </row>
    <row r="5" spans="1:15" ht="28.8" x14ac:dyDescent="0.3">
      <c r="A5" s="639"/>
      <c r="C5" s="643"/>
      <c r="D5" s="644"/>
      <c r="E5" s="191" t="s">
        <v>260</v>
      </c>
      <c r="F5" s="200" t="s">
        <v>261</v>
      </c>
      <c r="H5" s="201" t="s">
        <v>291</v>
      </c>
      <c r="I5" s="187" t="s">
        <v>267</v>
      </c>
      <c r="J5" s="187" t="s">
        <v>292</v>
      </c>
      <c r="K5" s="202" t="s">
        <v>220</v>
      </c>
      <c r="M5" s="645" t="s">
        <v>293</v>
      </c>
      <c r="N5" s="222" t="s">
        <v>294</v>
      </c>
      <c r="O5" s="451">
        <f>6509-O6</f>
        <v>3445</v>
      </c>
    </row>
    <row r="6" spans="1:15" ht="30" customHeight="1" thickBot="1" x14ac:dyDescent="0.35">
      <c r="A6" s="639"/>
      <c r="C6" s="819" t="s">
        <v>295</v>
      </c>
      <c r="D6" s="820"/>
      <c r="E6" s="333">
        <v>14120</v>
      </c>
      <c r="F6" s="368">
        <f>F7+F8</f>
        <v>14153</v>
      </c>
      <c r="H6" s="334">
        <v>6509</v>
      </c>
      <c r="I6" s="176" t="s">
        <v>270</v>
      </c>
      <c r="J6" s="448" t="s">
        <v>552</v>
      </c>
      <c r="K6" s="449" t="s">
        <v>235</v>
      </c>
      <c r="M6" s="645"/>
      <c r="N6" s="222" t="s">
        <v>296</v>
      </c>
      <c r="O6" s="451">
        <v>3064</v>
      </c>
    </row>
    <row r="7" spans="1:15" ht="15" thickBot="1" x14ac:dyDescent="0.35">
      <c r="A7" s="639"/>
      <c r="C7" s="648" t="s">
        <v>270</v>
      </c>
      <c r="D7" s="626"/>
      <c r="E7" s="333">
        <v>14120</v>
      </c>
      <c r="F7" s="369">
        <f>6509+7644</f>
        <v>14153</v>
      </c>
      <c r="H7" s="384">
        <v>7644</v>
      </c>
      <c r="I7" s="178" t="s">
        <v>270</v>
      </c>
      <c r="J7" s="450" t="s">
        <v>629</v>
      </c>
      <c r="K7" s="449" t="s">
        <v>235</v>
      </c>
      <c r="M7" s="645"/>
      <c r="N7" s="223" t="s">
        <v>297</v>
      </c>
      <c r="O7" s="452">
        <v>7644</v>
      </c>
    </row>
    <row r="8" spans="1:15" ht="15" thickBot="1" x14ac:dyDescent="0.35">
      <c r="A8" s="639"/>
      <c r="C8" s="821" t="s">
        <v>123</v>
      </c>
      <c r="D8" s="822"/>
      <c r="E8" s="323">
        <v>0</v>
      </c>
      <c r="F8" s="370">
        <v>0</v>
      </c>
      <c r="H8" s="181"/>
      <c r="I8" s="169"/>
      <c r="J8" s="215"/>
      <c r="K8" s="219"/>
      <c r="M8" s="850" t="s">
        <v>298</v>
      </c>
      <c r="N8" s="238" t="s">
        <v>299</v>
      </c>
      <c r="O8" s="452">
        <v>0</v>
      </c>
    </row>
    <row r="9" spans="1:15" ht="15" thickBot="1" x14ac:dyDescent="0.35">
      <c r="A9" s="639"/>
      <c r="C9" s="146"/>
      <c r="H9" s="245"/>
      <c r="I9" s="183"/>
      <c r="J9" s="246"/>
      <c r="K9" s="184"/>
      <c r="M9" s="851"/>
      <c r="N9" s="238" t="s">
        <v>614</v>
      </c>
      <c r="O9" s="452">
        <v>508</v>
      </c>
    </row>
    <row r="10" spans="1:15" x14ac:dyDescent="0.3">
      <c r="A10" s="639"/>
      <c r="C10" s="146"/>
      <c r="H10" s="843"/>
      <c r="I10" s="843"/>
      <c r="L10" s="227"/>
      <c r="M10" s="851"/>
      <c r="N10" s="238" t="s">
        <v>302</v>
      </c>
      <c r="O10" s="452"/>
    </row>
    <row r="11" spans="1:15" x14ac:dyDescent="0.3">
      <c r="A11" s="639"/>
      <c r="C11" s="146"/>
      <c r="H11" s="231"/>
      <c r="L11" s="227"/>
      <c r="M11" s="852"/>
      <c r="N11" s="238" t="s">
        <v>303</v>
      </c>
      <c r="O11" s="452">
        <f>(6509-O9)+7644</f>
        <v>13645</v>
      </c>
    </row>
    <row r="12" spans="1:15" x14ac:dyDescent="0.3">
      <c r="A12" s="639"/>
      <c r="C12" s="146"/>
      <c r="H12" s="135"/>
      <c r="L12" s="227"/>
      <c r="M12" s="651" t="s">
        <v>304</v>
      </c>
      <c r="N12" s="220" t="s">
        <v>305</v>
      </c>
      <c r="O12" s="452"/>
    </row>
    <row r="13" spans="1:15" x14ac:dyDescent="0.3">
      <c r="A13" s="639"/>
      <c r="C13" s="146"/>
      <c r="H13" s="231"/>
      <c r="L13" s="228"/>
      <c r="M13" s="651"/>
      <c r="N13" s="220" t="s">
        <v>306</v>
      </c>
      <c r="O13" s="453"/>
    </row>
    <row r="14" spans="1:15" x14ac:dyDescent="0.3">
      <c r="M14" s="651"/>
      <c r="N14" s="220" t="s">
        <v>297</v>
      </c>
      <c r="O14" s="453">
        <v>14153</v>
      </c>
    </row>
    <row r="15" spans="1:15" x14ac:dyDescent="0.3">
      <c r="B15" s="135"/>
      <c r="C15" s="135"/>
      <c r="D15" s="135"/>
      <c r="E15" s="135"/>
      <c r="F15" s="135"/>
      <c r="H15" s="135"/>
      <c r="M15" s="622" t="s">
        <v>307</v>
      </c>
      <c r="N15" s="220" t="s">
        <v>308</v>
      </c>
      <c r="O15" s="453">
        <v>0</v>
      </c>
    </row>
    <row r="16" spans="1:15" x14ac:dyDescent="0.3">
      <c r="A16" s="262"/>
      <c r="B16" s="251"/>
      <c r="C16" s="251"/>
      <c r="D16" s="251"/>
      <c r="E16" s="262"/>
      <c r="F16" s="135"/>
      <c r="H16" s="250"/>
      <c r="I16" s="250"/>
      <c r="M16" s="622"/>
      <c r="N16" s="220" t="s">
        <v>309</v>
      </c>
      <c r="O16" s="453">
        <v>14153</v>
      </c>
    </row>
    <row r="17" spans="1:15" x14ac:dyDescent="0.3">
      <c r="A17" s="262"/>
      <c r="B17" s="241"/>
      <c r="C17" s="225"/>
      <c r="D17" s="226"/>
      <c r="E17" s="262"/>
      <c r="F17" s="135"/>
      <c r="M17" s="849"/>
      <c r="N17" s="455" t="s">
        <v>310</v>
      </c>
      <c r="O17" s="456">
        <v>0</v>
      </c>
    </row>
    <row r="18" spans="1:15" ht="15" thickBot="1" x14ac:dyDescent="0.35">
      <c r="A18" s="262"/>
      <c r="B18" s="241"/>
      <c r="C18" s="225"/>
      <c r="D18" s="226"/>
      <c r="E18" s="262"/>
      <c r="F18" s="135"/>
      <c r="M18" s="457" t="s">
        <v>615</v>
      </c>
      <c r="N18" s="433" t="s">
        <v>611</v>
      </c>
      <c r="O18" s="216">
        <v>2207</v>
      </c>
    </row>
    <row r="19" spans="1:15" ht="14.4" customHeight="1" x14ac:dyDescent="0.3">
      <c r="A19" s="631" t="s">
        <v>162</v>
      </c>
      <c r="C19" s="143" t="s">
        <v>260</v>
      </c>
      <c r="D19" s="195"/>
      <c r="E19" s="195"/>
      <c r="F19" s="144"/>
      <c r="H19" s="143" t="s">
        <v>543</v>
      </c>
      <c r="I19" s="195"/>
      <c r="J19" s="374"/>
      <c r="M19" s="458"/>
      <c r="N19" s="433" t="s">
        <v>616</v>
      </c>
      <c r="O19" s="216"/>
    </row>
    <row r="20" spans="1:15" ht="14.4" customHeight="1" thickBot="1" x14ac:dyDescent="0.35">
      <c r="A20" s="631"/>
      <c r="C20" s="196" t="s">
        <v>162</v>
      </c>
      <c r="D20" s="192" t="s">
        <v>272</v>
      </c>
      <c r="E20" s="232" t="s">
        <v>311</v>
      </c>
      <c r="F20" s="233" t="s">
        <v>312</v>
      </c>
      <c r="H20" s="816" t="s">
        <v>439</v>
      </c>
      <c r="I20" s="817"/>
      <c r="J20" s="818"/>
      <c r="M20" s="459"/>
      <c r="N20" s="460" t="s">
        <v>297</v>
      </c>
      <c r="O20" s="217">
        <f>(6509-O18)+7644</f>
        <v>11946</v>
      </c>
    </row>
    <row r="21" spans="1:15" ht="28.8" x14ac:dyDescent="0.3">
      <c r="A21" s="631"/>
      <c r="C21" s="242" t="s">
        <v>275</v>
      </c>
      <c r="D21" s="324" t="s">
        <v>446</v>
      </c>
      <c r="E21" s="274">
        <v>100</v>
      </c>
      <c r="F21" s="254" t="s">
        <v>313</v>
      </c>
      <c r="H21" s="297"/>
      <c r="J21" s="139"/>
    </row>
    <row r="22" spans="1:15" x14ac:dyDescent="0.3">
      <c r="A22" s="631"/>
      <c r="C22" s="632" t="s">
        <v>277</v>
      </c>
      <c r="D22" s="324" t="s">
        <v>461</v>
      </c>
      <c r="E22" s="243">
        <v>6000</v>
      </c>
      <c r="F22" s="254" t="s">
        <v>314</v>
      </c>
      <c r="H22" s="138"/>
      <c r="J22" s="139"/>
    </row>
    <row r="23" spans="1:15" ht="15" thickBot="1" x14ac:dyDescent="0.35">
      <c r="A23" s="631"/>
      <c r="C23" s="632"/>
      <c r="D23" s="324" t="s">
        <v>447</v>
      </c>
      <c r="E23" s="243">
        <v>8000</v>
      </c>
      <c r="F23" s="254" t="s">
        <v>313</v>
      </c>
      <c r="H23" s="140"/>
      <c r="I23" s="189"/>
      <c r="J23" s="141"/>
    </row>
    <row r="24" spans="1:15" ht="27" thickBot="1" x14ac:dyDescent="0.35">
      <c r="A24" s="631"/>
      <c r="C24" s="247" t="s">
        <v>283</v>
      </c>
      <c r="D24" s="325" t="s">
        <v>462</v>
      </c>
      <c r="E24" s="275">
        <v>20</v>
      </c>
      <c r="F24" s="255" t="s">
        <v>313</v>
      </c>
    </row>
    <row r="25" spans="1:15" ht="15" thickBot="1" x14ac:dyDescent="0.35">
      <c r="A25" s="631"/>
    </row>
    <row r="26" spans="1:15" x14ac:dyDescent="0.3">
      <c r="A26" s="631"/>
      <c r="C26" s="136" t="s">
        <v>541</v>
      </c>
      <c r="D26" s="193"/>
      <c r="E26" s="193"/>
      <c r="F26" s="365"/>
      <c r="H26" s="136" t="s">
        <v>544</v>
      </c>
      <c r="I26" s="193"/>
      <c r="J26" s="137"/>
    </row>
    <row r="27" spans="1:15" ht="28.8" x14ac:dyDescent="0.3">
      <c r="A27" s="631"/>
      <c r="C27" s="196" t="s">
        <v>162</v>
      </c>
      <c r="D27" s="192" t="s">
        <v>272</v>
      </c>
      <c r="E27" s="232" t="s">
        <v>324</v>
      </c>
      <c r="F27" s="233" t="s">
        <v>312</v>
      </c>
      <c r="H27" s="816" t="s">
        <v>545</v>
      </c>
      <c r="I27" s="817"/>
      <c r="J27" s="818"/>
    </row>
    <row r="28" spans="1:15" x14ac:dyDescent="0.3">
      <c r="A28" s="631"/>
      <c r="C28" s="242"/>
      <c r="D28" s="324" t="s">
        <v>446</v>
      </c>
      <c r="E28" s="604">
        <v>100</v>
      </c>
      <c r="F28" s="254" t="s">
        <v>500</v>
      </c>
      <c r="H28" s="297"/>
      <c r="J28" s="139"/>
    </row>
    <row r="29" spans="1:15" ht="14.4" customHeight="1" x14ac:dyDescent="0.3">
      <c r="A29" s="631"/>
      <c r="C29" s="381" t="s">
        <v>551</v>
      </c>
      <c r="D29" s="324" t="s">
        <v>461</v>
      </c>
      <c r="E29" s="605">
        <v>6000</v>
      </c>
      <c r="F29" s="254">
        <v>6509</v>
      </c>
      <c r="H29" s="138"/>
      <c r="J29" s="139"/>
    </row>
    <row r="30" spans="1:15" ht="15" thickBot="1" x14ac:dyDescent="0.35">
      <c r="A30" s="631"/>
      <c r="B30" s="152"/>
      <c r="C30" s="381" t="s">
        <v>547</v>
      </c>
      <c r="D30" s="324" t="s">
        <v>447</v>
      </c>
      <c r="E30" s="605">
        <v>8000</v>
      </c>
      <c r="F30" s="254">
        <v>7644</v>
      </c>
      <c r="H30" s="140"/>
      <c r="I30" s="189"/>
      <c r="J30" s="141"/>
    </row>
    <row r="31" spans="1:15" ht="15" thickBot="1" x14ac:dyDescent="0.35">
      <c r="A31" s="631"/>
      <c r="B31" s="152"/>
      <c r="C31" s="247"/>
      <c r="D31" s="325" t="s">
        <v>462</v>
      </c>
      <c r="E31" s="606">
        <v>20</v>
      </c>
      <c r="F31" s="255" t="s">
        <v>500</v>
      </c>
    </row>
    <row r="33" spans="1:9" ht="15" thickBot="1" x14ac:dyDescent="0.35"/>
    <row r="34" spans="1:9" x14ac:dyDescent="0.3">
      <c r="A34" s="620" t="s">
        <v>624</v>
      </c>
      <c r="C34" s="371" t="s">
        <v>409</v>
      </c>
      <c r="D34" s="372"/>
      <c r="E34" s="373"/>
    </row>
    <row r="35" spans="1:9" x14ac:dyDescent="0.3">
      <c r="A35" s="620"/>
      <c r="C35" s="297" t="s">
        <v>418</v>
      </c>
      <c r="D35" s="295"/>
      <c r="E35" s="296"/>
    </row>
    <row r="36" spans="1:9" x14ac:dyDescent="0.3">
      <c r="A36" s="620"/>
      <c r="C36" s="297"/>
      <c r="E36" s="139"/>
    </row>
    <row r="37" spans="1:9" x14ac:dyDescent="0.3">
      <c r="A37" s="620"/>
      <c r="C37" s="138"/>
      <c r="E37" s="139"/>
    </row>
    <row r="38" spans="1:9" x14ac:dyDescent="0.3">
      <c r="A38" s="620"/>
      <c r="C38" s="138"/>
      <c r="E38" s="139"/>
    </row>
    <row r="39" spans="1:9" ht="15" thickBot="1" x14ac:dyDescent="0.35">
      <c r="A39" s="620"/>
      <c r="C39" s="140"/>
      <c r="D39" s="189"/>
      <c r="E39" s="141"/>
    </row>
    <row r="40" spans="1:9" x14ac:dyDescent="0.3">
      <c r="A40" s="620"/>
    </row>
    <row r="41" spans="1:9" x14ac:dyDescent="0.3">
      <c r="A41" s="383"/>
    </row>
    <row r="42" spans="1:9" ht="15.6" hidden="1" x14ac:dyDescent="0.3">
      <c r="A42" s="621" t="s">
        <v>625</v>
      </c>
      <c r="B42" s="142"/>
      <c r="C42" s="827" t="s">
        <v>479</v>
      </c>
      <c r="D42" s="828"/>
      <c r="E42" s="828"/>
      <c r="F42" s="828"/>
      <c r="G42" s="828"/>
      <c r="H42" s="828"/>
      <c r="I42" s="829"/>
    </row>
    <row r="43" spans="1:9" hidden="1" x14ac:dyDescent="0.3">
      <c r="A43" s="621"/>
      <c r="C43" s="830" t="s">
        <v>272</v>
      </c>
      <c r="D43" s="635"/>
      <c r="E43" s="191" t="s">
        <v>260</v>
      </c>
      <c r="F43" s="191" t="s">
        <v>477</v>
      </c>
      <c r="G43" s="191" t="s">
        <v>329</v>
      </c>
      <c r="H43" s="191" t="s">
        <v>314</v>
      </c>
      <c r="I43" s="200" t="s">
        <v>313</v>
      </c>
    </row>
    <row r="44" spans="1:9" hidden="1" x14ac:dyDescent="0.3">
      <c r="A44" s="621"/>
      <c r="C44" s="831" t="s">
        <v>486</v>
      </c>
      <c r="D44" s="624"/>
      <c r="E44" s="338">
        <v>8000</v>
      </c>
      <c r="F44" s="440" t="s">
        <v>485</v>
      </c>
      <c r="G44" s="339" t="s">
        <v>485</v>
      </c>
      <c r="H44" s="447" t="s">
        <v>485</v>
      </c>
      <c r="I44" s="446"/>
    </row>
    <row r="45" spans="1:9" hidden="1" x14ac:dyDescent="0.3">
      <c r="A45" s="621"/>
      <c r="C45" s="832" t="s">
        <v>488</v>
      </c>
      <c r="D45" s="628"/>
      <c r="E45" s="190">
        <v>100</v>
      </c>
      <c r="F45" s="441" t="s">
        <v>485</v>
      </c>
      <c r="G45" s="340" t="s">
        <v>485</v>
      </c>
      <c r="H45" s="445" t="s">
        <v>485</v>
      </c>
      <c r="I45" s="446"/>
    </row>
    <row r="46" spans="1:9" ht="15" hidden="1" thickBot="1" x14ac:dyDescent="0.35">
      <c r="A46" s="621"/>
      <c r="C46" s="846" t="s">
        <v>492</v>
      </c>
      <c r="D46" s="847"/>
      <c r="E46" s="253">
        <v>20</v>
      </c>
      <c r="F46" s="442" t="s">
        <v>485</v>
      </c>
      <c r="G46" s="341" t="s">
        <v>485</v>
      </c>
      <c r="H46" s="443" t="s">
        <v>485</v>
      </c>
      <c r="I46" s="444"/>
    </row>
    <row r="47" spans="1:9" hidden="1" x14ac:dyDescent="0.3">
      <c r="A47" s="621"/>
      <c r="C47" s="146"/>
    </row>
    <row r="48" spans="1:9" hidden="1" x14ac:dyDescent="0.3">
      <c r="A48" s="621"/>
      <c r="C48" s="146"/>
    </row>
    <row r="49" spans="1:9" ht="15" hidden="1" thickBot="1" x14ac:dyDescent="0.35">
      <c r="A49" s="621"/>
      <c r="C49" s="337" t="s">
        <v>480</v>
      </c>
      <c r="I49" s="141"/>
    </row>
    <row r="50" spans="1:9" hidden="1" x14ac:dyDescent="0.3">
      <c r="I50" s="151"/>
    </row>
    <row r="51" spans="1:9" hidden="1" x14ac:dyDescent="0.3">
      <c r="A51" s="135"/>
      <c r="I51" s="151"/>
    </row>
    <row r="52" spans="1:9" ht="14.4" hidden="1" customHeight="1" x14ac:dyDescent="0.3">
      <c r="A52" s="848" t="s">
        <v>609</v>
      </c>
      <c r="C52" s="190"/>
      <c r="D52" s="190"/>
      <c r="E52" s="433" t="s">
        <v>572</v>
      </c>
      <c r="F52" s="433" t="s">
        <v>296</v>
      </c>
      <c r="G52" s="433" t="s">
        <v>611</v>
      </c>
      <c r="H52" s="433" t="s">
        <v>612</v>
      </c>
      <c r="I52" s="151"/>
    </row>
    <row r="53" spans="1:9" hidden="1" x14ac:dyDescent="0.3">
      <c r="A53" s="848"/>
      <c r="C53" s="434" t="s">
        <v>551</v>
      </c>
      <c r="D53" s="405" t="s">
        <v>610</v>
      </c>
      <c r="E53" s="435">
        <v>2117</v>
      </c>
      <c r="F53" s="406">
        <f>2117*0.4</f>
        <v>846.80000000000007</v>
      </c>
      <c r="G53" s="436">
        <f>2117*0.38</f>
        <v>804.46</v>
      </c>
      <c r="H53" s="437">
        <f>2117*0.079</f>
        <v>167.24299999999999</v>
      </c>
      <c r="I53" s="151"/>
    </row>
    <row r="54" spans="1:9" hidden="1" x14ac:dyDescent="0.3">
      <c r="A54" s="848"/>
      <c r="C54" s="190"/>
      <c r="D54" s="405" t="s">
        <v>610</v>
      </c>
      <c r="E54" s="435">
        <v>1002</v>
      </c>
      <c r="F54" s="437">
        <f>E54*0.625</f>
        <v>626.25</v>
      </c>
      <c r="G54" s="437">
        <f>E54*0.195</f>
        <v>195.39000000000001</v>
      </c>
      <c r="H54" s="438">
        <f>E54*0.05</f>
        <v>50.1</v>
      </c>
      <c r="I54" s="151"/>
    </row>
    <row r="55" spans="1:9" hidden="1" x14ac:dyDescent="0.3">
      <c r="A55" s="848"/>
      <c r="C55" s="190"/>
      <c r="D55" s="405" t="s">
        <v>610</v>
      </c>
      <c r="E55" s="435">
        <v>1716</v>
      </c>
      <c r="F55" s="437">
        <f>E55*0.42</f>
        <v>720.72</v>
      </c>
      <c r="G55" s="437">
        <f>E55*0.28</f>
        <v>480.48</v>
      </c>
      <c r="H55" s="437">
        <f>E55*0.06</f>
        <v>102.96</v>
      </c>
      <c r="I55" s="151"/>
    </row>
    <row r="56" spans="1:9" hidden="1" x14ac:dyDescent="0.3">
      <c r="A56" s="848"/>
      <c r="C56" s="190"/>
      <c r="D56" s="433" t="s">
        <v>613</v>
      </c>
      <c r="E56" s="190">
        <v>3170</v>
      </c>
      <c r="F56" s="439">
        <f>E56*0.3688</f>
        <v>1169.096</v>
      </c>
      <c r="G56" s="439">
        <f>E56*0.5543</f>
        <v>1757.1310000000001</v>
      </c>
      <c r="H56" s="439">
        <f>E56*0.1</f>
        <v>317</v>
      </c>
      <c r="I56" s="154"/>
    </row>
    <row r="57" spans="1:9" hidden="1" x14ac:dyDescent="0.3">
      <c r="A57" s="848"/>
      <c r="C57" s="190"/>
      <c r="D57" s="433" t="s">
        <v>613</v>
      </c>
      <c r="E57" s="190">
        <v>1642</v>
      </c>
      <c r="F57" s="439">
        <f>E57*0.4074</f>
        <v>668.95079999999996</v>
      </c>
      <c r="G57" s="439">
        <f>E57*0.0543</f>
        <v>89.160600000000002</v>
      </c>
      <c r="H57" s="439">
        <f>E57*0.0609</f>
        <v>99.997799999999998</v>
      </c>
      <c r="I57" s="154"/>
    </row>
    <row r="58" spans="1:9" hidden="1" x14ac:dyDescent="0.3">
      <c r="A58" s="848"/>
      <c r="C58" s="190"/>
      <c r="D58" s="433" t="s">
        <v>613</v>
      </c>
      <c r="E58" s="190">
        <v>1697</v>
      </c>
      <c r="F58" s="439">
        <f>E58*0.7225</f>
        <v>1226.0825</v>
      </c>
      <c r="G58" s="439">
        <f>E58*0.2127</f>
        <v>360.95190000000002</v>
      </c>
      <c r="H58" s="439">
        <f>E58*0.0536</f>
        <v>90.95920000000001</v>
      </c>
      <c r="I58" s="154"/>
    </row>
    <row r="59" spans="1:9" hidden="1" x14ac:dyDescent="0.3">
      <c r="A59" s="848"/>
      <c r="C59" s="190"/>
      <c r="D59" s="190"/>
      <c r="E59" s="190"/>
      <c r="F59" s="190"/>
      <c r="G59" s="190"/>
      <c r="H59" s="190"/>
    </row>
    <row r="60" spans="1:9" hidden="1" x14ac:dyDescent="0.3">
      <c r="A60" s="848"/>
      <c r="C60" s="190"/>
      <c r="D60" s="190"/>
      <c r="E60" s="190">
        <f>SUM(E56:E58)</f>
        <v>6509</v>
      </c>
      <c r="F60" s="439">
        <f t="shared" ref="F60:H60" si="0">SUM(F56:F58)</f>
        <v>3064.1293000000001</v>
      </c>
      <c r="G60" s="439">
        <f t="shared" si="0"/>
        <v>2207.2435</v>
      </c>
      <c r="H60" s="439">
        <f t="shared" si="0"/>
        <v>507.95699999999999</v>
      </c>
    </row>
    <row r="61" spans="1:9" hidden="1" x14ac:dyDescent="0.3">
      <c r="A61" s="848"/>
    </row>
    <row r="62" spans="1:9" hidden="1" x14ac:dyDescent="0.3">
      <c r="A62" s="848"/>
    </row>
  </sheetData>
  <mergeCells count="26">
    <mergeCell ref="C45:D45"/>
    <mergeCell ref="H27:J27"/>
    <mergeCell ref="H20:J20"/>
    <mergeCell ref="M4:O4"/>
    <mergeCell ref="M5:M7"/>
    <mergeCell ref="M12:M14"/>
    <mergeCell ref="M15:M17"/>
    <mergeCell ref="H10:I10"/>
    <mergeCell ref="H4:K4"/>
    <mergeCell ref="M8:M11"/>
    <mergeCell ref="C46:D46"/>
    <mergeCell ref="A52:A62"/>
    <mergeCell ref="B3:C3"/>
    <mergeCell ref="C22:C23"/>
    <mergeCell ref="A19:A31"/>
    <mergeCell ref="A4:A13"/>
    <mergeCell ref="C4:F4"/>
    <mergeCell ref="C5:D5"/>
    <mergeCell ref="C6:D6"/>
    <mergeCell ref="C7:D7"/>
    <mergeCell ref="C8:D8"/>
    <mergeCell ref="A34:A40"/>
    <mergeCell ref="A42:A49"/>
    <mergeCell ref="C42:I42"/>
    <mergeCell ref="C43:D43"/>
    <mergeCell ref="C44:D44"/>
  </mergeCells>
  <hyperlinks>
    <hyperlink ref="C21" r:id="rId1" xr:uid="{9E3BC3E6-AB1D-44F6-B1D0-05001691AFE6}"/>
    <hyperlink ref="C22" r:id="rId2" xr:uid="{4E2C164C-4861-44E9-9C60-D130F745D60B}"/>
    <hyperlink ref="C24" r:id="rId3" xr:uid="{F794FFC2-80DF-4774-921F-618BB65AAC75}"/>
    <hyperlink ref="C35" r:id="rId4" xr:uid="{89A76BD7-5988-4F23-AC2D-242541CF4392}"/>
    <hyperlink ref="H20" r:id="rId5" display="ICF KPI6 Methodology - GOV.UK" xr:uid="{F5FEE2C7-C197-49D9-915E-9A082E814FEC}"/>
    <hyperlink ref="H27" r:id="rId6" display="https://defra.sharepoint.com/:x:/r/sites/T_WorkDelivery52/Environmental%20Pollution%20Programme/KPI%20Reporting/EPP%20KPI%20Data%20-%20GAHP%20Commission%20(Defra).xlsx?d=wa1d71201900a48af8ec9d0158c2bf066&amp;csf=1&amp;web=1&amp;e=twmNcW" xr:uid="{FE685D63-0063-47C7-90EE-A0E4B1A35F60}"/>
    <hyperlink ref="C30" r:id="rId7" xr:uid="{3A9231D9-E5F0-44BD-A919-1D913E43839A}"/>
    <hyperlink ref="C29" r:id="rId8" xr:uid="{E2C2C67D-77ED-4E03-8126-A122407D713E}"/>
    <hyperlink ref="C53" r:id="rId9" xr:uid="{4F3CF4E4-717F-4462-A45E-93962D9E0A44}"/>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1259CDBF-8880-4340-BF64-78C8C7F5A3DF}">
          <x14:formula1>
            <xm:f>Dropdown!$C$16:$C$18</xm:f>
          </x14:formula1>
          <xm:sqref>O12:O13 O10</xm:sqref>
        </x14:dataValidation>
        <x14:dataValidation type="list" allowBlank="1" showInputMessage="1" showErrorMessage="1" xr:uid="{416079E2-7987-4F9E-AA16-FEF512FC009B}">
          <x14:formula1>
            <xm:f>Dropdown!$E$5:$E$10</xm:f>
          </x14:formula1>
          <xm:sqref>K6:K9</xm:sqref>
        </x14:dataValidation>
        <x14:dataValidation type="list" allowBlank="1" showInputMessage="1" showErrorMessage="1" xr:uid="{FA316A3F-9026-47C7-8F17-3E8AA6D3C553}">
          <x14:formula1>
            <xm:f>Dropdown!$C$5:$C$7</xm:f>
          </x14:formula1>
          <xm:sqref>N12:N13 N10:N11</xm:sqref>
        </x14:dataValidation>
        <x14:dataValidation type="list" allowBlank="1" showInputMessage="1" showErrorMessage="1" xr:uid="{AD0EB17B-1809-4B2B-9DA6-7508AAE6E6A5}">
          <x14:formula1>
            <xm:f>Dropdown!$C$10:$C$13</xm:f>
          </x14:formula1>
          <xm:sqref>P10:P13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A89D6-B44E-40E4-B123-EC807F074CC0}">
  <sheetPr>
    <tabColor theme="6" tint="0.79998168889431442"/>
  </sheetPr>
  <dimension ref="A1:J30"/>
  <sheetViews>
    <sheetView workbookViewId="0">
      <selection activeCell="M19" sqref="M19"/>
    </sheetView>
  </sheetViews>
  <sheetFormatPr defaultColWidth="8.88671875" defaultRowHeight="14.4" x14ac:dyDescent="0.3"/>
  <cols>
    <col min="1" max="1" width="8.88671875" style="134"/>
    <col min="2" max="2" width="9.33203125" style="134" customWidth="1"/>
    <col min="3" max="3" width="10.88671875" style="134" bestFit="1" customWidth="1"/>
    <col min="4" max="4" width="22.109375" style="134" bestFit="1" customWidth="1"/>
    <col min="5" max="5" width="17.6640625" style="134" bestFit="1" customWidth="1"/>
    <col min="6" max="6" width="15.109375" style="134" bestFit="1" customWidth="1"/>
    <col min="7" max="7" width="8.88671875" style="134"/>
    <col min="8" max="8" width="14.6640625" style="134" customWidth="1"/>
    <col min="9" max="9" width="19.109375" style="134" bestFit="1" customWidth="1"/>
    <col min="10" max="10" width="21.44140625" style="134" customWidth="1"/>
    <col min="11" max="16384" width="8.88671875" style="134"/>
  </cols>
  <sheetData>
    <row r="1" spans="1:10" s="149" customFormat="1" ht="35.4" customHeight="1" x14ac:dyDescent="0.4">
      <c r="A1" s="148" t="s">
        <v>391</v>
      </c>
    </row>
    <row r="2" spans="1:10" s="150" customFormat="1" ht="31.2" customHeight="1" x14ac:dyDescent="0.3">
      <c r="A2" s="150" t="s">
        <v>463</v>
      </c>
    </row>
    <row r="3" spans="1:10" s="142" customFormat="1" ht="31.2" customHeight="1" thickBot="1" x14ac:dyDescent="0.35"/>
    <row r="4" spans="1:10" ht="33.75" customHeight="1" x14ac:dyDescent="0.3">
      <c r="A4" s="639" t="s">
        <v>258</v>
      </c>
      <c r="B4" s="142"/>
      <c r="C4" s="640" t="s">
        <v>259</v>
      </c>
      <c r="D4" s="641"/>
      <c r="E4" s="641"/>
      <c r="F4" s="642"/>
      <c r="H4" s="636" t="s">
        <v>265</v>
      </c>
      <c r="I4" s="637"/>
      <c r="J4" s="638"/>
    </row>
    <row r="5" spans="1:10" x14ac:dyDescent="0.3">
      <c r="A5" s="639"/>
      <c r="C5" s="643"/>
      <c r="D5" s="644"/>
      <c r="E5" s="191" t="s">
        <v>260</v>
      </c>
      <c r="F5" s="200" t="s">
        <v>261</v>
      </c>
      <c r="H5" s="201" t="s">
        <v>554</v>
      </c>
      <c r="I5" s="187" t="s">
        <v>267</v>
      </c>
      <c r="J5" s="202" t="s">
        <v>557</v>
      </c>
    </row>
    <row r="6" spans="1:10" ht="15" thickBot="1" x14ac:dyDescent="0.35">
      <c r="A6" s="639"/>
      <c r="C6" s="819" t="s">
        <v>463</v>
      </c>
      <c r="D6" s="820"/>
      <c r="E6" s="331">
        <v>5</v>
      </c>
      <c r="F6" s="368">
        <f>F7+F8</f>
        <v>37</v>
      </c>
      <c r="H6" s="179"/>
      <c r="I6" s="176"/>
      <c r="J6" s="186"/>
    </row>
    <row r="7" spans="1:10" ht="15" thickBot="1" x14ac:dyDescent="0.35">
      <c r="A7" s="639"/>
      <c r="C7" s="648" t="s">
        <v>270</v>
      </c>
      <c r="D7" s="626"/>
      <c r="E7" s="468" t="s">
        <v>485</v>
      </c>
      <c r="F7" s="369">
        <v>1</v>
      </c>
      <c r="H7" s="181"/>
      <c r="I7" s="178"/>
      <c r="J7" s="180"/>
    </row>
    <row r="8" spans="1:10" ht="15" thickBot="1" x14ac:dyDescent="0.35">
      <c r="A8" s="639"/>
      <c r="C8" s="821" t="s">
        <v>123</v>
      </c>
      <c r="D8" s="822"/>
      <c r="E8" s="468" t="s">
        <v>485</v>
      </c>
      <c r="F8" s="370">
        <v>36</v>
      </c>
      <c r="H8" s="181"/>
      <c r="I8" s="169"/>
      <c r="J8" s="182"/>
    </row>
    <row r="9" spans="1:10" ht="15" thickBot="1" x14ac:dyDescent="0.35">
      <c r="A9" s="639"/>
      <c r="C9" s="146"/>
      <c r="H9" s="245"/>
      <c r="I9" s="183"/>
      <c r="J9" s="256"/>
    </row>
    <row r="10" spans="1:10" ht="15" thickBot="1" x14ac:dyDescent="0.35">
      <c r="C10" s="146"/>
      <c r="H10" s="262"/>
    </row>
    <row r="11" spans="1:10" ht="14.4" customHeight="1" x14ac:dyDescent="0.3">
      <c r="A11" s="631" t="s">
        <v>162</v>
      </c>
      <c r="C11" s="143" t="s">
        <v>260</v>
      </c>
      <c r="D11" s="195"/>
      <c r="E11" s="195"/>
      <c r="F11" s="144"/>
      <c r="H11" s="143" t="s">
        <v>543</v>
      </c>
      <c r="I11" s="195"/>
      <c r="J11" s="374"/>
    </row>
    <row r="12" spans="1:10" ht="14.4" customHeight="1" x14ac:dyDescent="0.3">
      <c r="A12" s="631"/>
      <c r="C12" s="196" t="s">
        <v>162</v>
      </c>
      <c r="D12" s="192" t="s">
        <v>272</v>
      </c>
      <c r="E12" s="232" t="s">
        <v>554</v>
      </c>
      <c r="F12" s="233"/>
      <c r="H12" s="816" t="s">
        <v>439</v>
      </c>
      <c r="I12" s="817"/>
      <c r="J12" s="818"/>
    </row>
    <row r="13" spans="1:10" x14ac:dyDescent="0.3">
      <c r="A13" s="631"/>
      <c r="C13" s="326"/>
      <c r="D13" s="386"/>
      <c r="E13" s="272"/>
      <c r="F13" s="248"/>
      <c r="H13" s="297"/>
      <c r="J13" s="139"/>
    </row>
    <row r="14" spans="1:10" ht="15" thickBot="1" x14ac:dyDescent="0.35">
      <c r="A14" s="631"/>
      <c r="C14" s="257"/>
      <c r="D14" s="253"/>
      <c r="E14" s="273"/>
      <c r="F14" s="249"/>
      <c r="H14" s="145"/>
      <c r="I14" s="189"/>
      <c r="J14" s="141"/>
    </row>
    <row r="15" spans="1:10" ht="15" thickBot="1" x14ac:dyDescent="0.35">
      <c r="A15" s="631"/>
    </row>
    <row r="16" spans="1:10" x14ac:dyDescent="0.3">
      <c r="A16" s="631"/>
      <c r="C16" s="136" t="s">
        <v>558</v>
      </c>
      <c r="D16" s="193"/>
      <c r="E16" s="193"/>
      <c r="F16" s="365"/>
      <c r="H16" s="136" t="s">
        <v>544</v>
      </c>
      <c r="I16" s="193"/>
      <c r="J16" s="137"/>
    </row>
    <row r="17" spans="1:10" x14ac:dyDescent="0.3">
      <c r="A17" s="631"/>
      <c r="C17" s="196" t="s">
        <v>162</v>
      </c>
      <c r="D17" s="192" t="s">
        <v>272</v>
      </c>
      <c r="E17" s="232" t="s">
        <v>554</v>
      </c>
      <c r="F17" s="233"/>
      <c r="H17" s="816" t="s">
        <v>545</v>
      </c>
      <c r="I17" s="817"/>
      <c r="J17" s="818"/>
    </row>
    <row r="18" spans="1:10" x14ac:dyDescent="0.3">
      <c r="A18" s="631"/>
      <c r="C18" s="326"/>
      <c r="D18" s="386" t="s">
        <v>553</v>
      </c>
      <c r="E18" s="272">
        <v>1</v>
      </c>
      <c r="F18" s="248"/>
      <c r="H18" s="297"/>
      <c r="J18" s="139"/>
    </row>
    <row r="19" spans="1:10" ht="14.4" customHeight="1" x14ac:dyDescent="0.3">
      <c r="A19" s="631"/>
      <c r="C19" s="385"/>
      <c r="D19" s="386" t="s">
        <v>555</v>
      </c>
      <c r="E19" s="272">
        <v>35</v>
      </c>
      <c r="F19" s="248"/>
      <c r="H19" s="138"/>
      <c r="J19" s="139"/>
    </row>
    <row r="20" spans="1:10" ht="29.4" customHeight="1" thickBot="1" x14ac:dyDescent="0.35">
      <c r="A20" s="631"/>
      <c r="B20" s="152"/>
      <c r="C20" s="257"/>
      <c r="D20" s="466" t="s">
        <v>556</v>
      </c>
      <c r="E20" s="467">
        <v>1</v>
      </c>
      <c r="F20" s="249"/>
      <c r="H20" s="140"/>
      <c r="I20" s="189"/>
      <c r="J20" s="141"/>
    </row>
    <row r="21" spans="1:10" x14ac:dyDescent="0.3">
      <c r="B21" s="135"/>
    </row>
    <row r="26" spans="1:10" x14ac:dyDescent="0.3">
      <c r="H26" s="158"/>
    </row>
    <row r="27" spans="1:10" x14ac:dyDescent="0.3">
      <c r="B27" s="135"/>
    </row>
    <row r="28" spans="1:10" x14ac:dyDescent="0.3">
      <c r="B28" s="152"/>
    </row>
    <row r="29" spans="1:10" x14ac:dyDescent="0.3">
      <c r="B29" s="152"/>
    </row>
    <row r="30" spans="1:10" x14ac:dyDescent="0.3">
      <c r="B30" s="152"/>
    </row>
  </sheetData>
  <mergeCells count="10">
    <mergeCell ref="A11:A20"/>
    <mergeCell ref="A4:A9"/>
    <mergeCell ref="C4:F4"/>
    <mergeCell ref="H12:J12"/>
    <mergeCell ref="H17:J17"/>
    <mergeCell ref="H4:J4"/>
    <mergeCell ref="C5:D5"/>
    <mergeCell ref="C6:D6"/>
    <mergeCell ref="C7:D7"/>
    <mergeCell ref="C8:D8"/>
  </mergeCells>
  <hyperlinks>
    <hyperlink ref="H12" r:id="rId1" display="ICF KPI6 Methodology - GOV.UK" xr:uid="{240064F2-6F43-4C4D-8EB9-A432EFCF1950}"/>
    <hyperlink ref="H17" r:id="rId2" display="https://defra.sharepoint.com/:x:/r/sites/T_WorkDelivery52/Environmental%20Pollution%20Programme/KPI%20Reporting/EPP%20KPI%20Data%20-%20GAHP%20Commission%20(Defra).xlsx?d=wa1d71201900a48af8ec9d0158c2bf066&amp;csf=1&amp;web=1&amp;e=twmNcW" xr:uid="{925768F8-8A94-4533-BC18-BDD313AF93D6}"/>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49B9200-AA05-479D-AA36-FA22C9ECD088}">
          <x14:formula1>
            <xm:f>Dropdown!$I$5:$I$10</xm:f>
          </x14:formula1>
          <xm:sqref>J6:J9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E0401-6322-4BDB-9FE0-C968F24F1CCE}">
  <sheetPr>
    <tabColor theme="6" tint="0.79998168889431442"/>
  </sheetPr>
  <dimension ref="A1:J21"/>
  <sheetViews>
    <sheetView workbookViewId="0">
      <selection activeCell="J6" sqref="J6"/>
    </sheetView>
  </sheetViews>
  <sheetFormatPr defaultColWidth="8.88671875" defaultRowHeight="14.4" x14ac:dyDescent="0.3"/>
  <cols>
    <col min="1" max="1" width="8.88671875" style="134"/>
    <col min="2" max="2" width="13.6640625" style="134" customWidth="1"/>
    <col min="3" max="3" width="14.109375" style="134" customWidth="1"/>
    <col min="4" max="4" width="22.109375" style="134" bestFit="1" customWidth="1"/>
    <col min="5" max="5" width="19.33203125" style="134" bestFit="1" customWidth="1"/>
    <col min="6" max="6" width="15.109375" style="134" bestFit="1" customWidth="1"/>
    <col min="7" max="9" width="8.88671875" style="134"/>
    <col min="10" max="10" width="21.44140625" style="134" customWidth="1"/>
    <col min="11" max="16384" width="8.88671875" style="134"/>
  </cols>
  <sheetData>
    <row r="1" spans="1:10" s="149" customFormat="1" ht="35.4" customHeight="1" x14ac:dyDescent="0.4">
      <c r="A1" s="148" t="s">
        <v>392</v>
      </c>
    </row>
    <row r="2" spans="1:10" s="150" customFormat="1" ht="31.2" customHeight="1" x14ac:dyDescent="0.3">
      <c r="A2" s="150" t="s">
        <v>498</v>
      </c>
    </row>
    <row r="3" spans="1:10" ht="33.75" customHeight="1" thickBot="1" x14ac:dyDescent="0.35">
      <c r="B3" s="657"/>
      <c r="C3" s="657"/>
    </row>
    <row r="4" spans="1:10" ht="15.6" customHeight="1" x14ac:dyDescent="0.3">
      <c r="A4" s="639" t="s">
        <v>258</v>
      </c>
      <c r="B4" s="142"/>
      <c r="C4" s="640" t="s">
        <v>259</v>
      </c>
      <c r="D4" s="641"/>
      <c r="E4" s="641"/>
      <c r="F4" s="642"/>
    </row>
    <row r="5" spans="1:10" x14ac:dyDescent="0.3">
      <c r="A5" s="639"/>
      <c r="C5" s="643"/>
      <c r="D5" s="644"/>
      <c r="E5" s="191" t="s">
        <v>260</v>
      </c>
      <c r="F5" s="200" t="s">
        <v>261</v>
      </c>
    </row>
    <row r="6" spans="1:10" ht="30" customHeight="1" thickBot="1" x14ac:dyDescent="0.35">
      <c r="A6" s="639"/>
      <c r="C6" s="819" t="s">
        <v>498</v>
      </c>
      <c r="D6" s="820"/>
      <c r="E6" s="331">
        <v>20</v>
      </c>
      <c r="F6" s="387">
        <v>32</v>
      </c>
    </row>
    <row r="7" spans="1:10" ht="15" thickBot="1" x14ac:dyDescent="0.35">
      <c r="A7" s="639"/>
      <c r="C7" s="648" t="s">
        <v>270</v>
      </c>
      <c r="D7" s="626"/>
      <c r="E7" s="331">
        <v>20</v>
      </c>
      <c r="F7" s="388">
        <v>32</v>
      </c>
    </row>
    <row r="8" spans="1:10" ht="15" thickBot="1" x14ac:dyDescent="0.35">
      <c r="A8" s="639"/>
      <c r="C8" s="821" t="s">
        <v>123</v>
      </c>
      <c r="D8" s="822"/>
      <c r="E8" s="331" t="s">
        <v>500</v>
      </c>
      <c r="F8" s="389" t="s">
        <v>500</v>
      </c>
    </row>
    <row r="9" spans="1:10" x14ac:dyDescent="0.3">
      <c r="A9" s="639"/>
      <c r="C9" s="146"/>
    </row>
    <row r="11" spans="1:10" ht="15" thickBot="1" x14ac:dyDescent="0.35"/>
    <row r="12" spans="1:10" ht="14.4" customHeight="1" x14ac:dyDescent="0.3">
      <c r="A12" s="631" t="s">
        <v>162</v>
      </c>
      <c r="C12" s="143" t="s">
        <v>260</v>
      </c>
      <c r="D12" s="195"/>
      <c r="E12" s="195"/>
      <c r="F12" s="144"/>
      <c r="H12" s="143" t="s">
        <v>543</v>
      </c>
      <c r="I12" s="195"/>
      <c r="J12" s="374"/>
    </row>
    <row r="13" spans="1:10" ht="14.4" customHeight="1" x14ac:dyDescent="0.3">
      <c r="A13" s="631"/>
      <c r="C13" s="196" t="s">
        <v>162</v>
      </c>
      <c r="D13" s="192" t="s">
        <v>272</v>
      </c>
      <c r="E13" s="232" t="s">
        <v>554</v>
      </c>
      <c r="F13" s="233"/>
      <c r="H13" s="816" t="s">
        <v>439</v>
      </c>
      <c r="I13" s="817"/>
      <c r="J13" s="818"/>
    </row>
    <row r="14" spans="1:10" x14ac:dyDescent="0.3">
      <c r="A14" s="631"/>
      <c r="C14" s="242" t="s">
        <v>465</v>
      </c>
      <c r="D14" s="343" t="s">
        <v>501</v>
      </c>
      <c r="E14" s="243">
        <v>20</v>
      </c>
      <c r="F14" s="254" t="s">
        <v>314</v>
      </c>
      <c r="H14" s="297"/>
      <c r="J14" s="139"/>
    </row>
    <row r="15" spans="1:10" x14ac:dyDescent="0.3">
      <c r="A15" s="631"/>
      <c r="C15" s="385"/>
      <c r="D15" s="386"/>
      <c r="E15" s="272"/>
      <c r="F15" s="248"/>
      <c r="H15" s="138"/>
      <c r="J15" s="139"/>
    </row>
    <row r="16" spans="1:10" ht="15" thickBot="1" x14ac:dyDescent="0.35">
      <c r="A16" s="631"/>
      <c r="C16" s="257"/>
      <c r="D16" s="253"/>
      <c r="E16" s="273"/>
      <c r="F16" s="249"/>
      <c r="H16" s="145"/>
      <c r="I16" s="189"/>
      <c r="J16" s="141"/>
    </row>
    <row r="17" spans="1:10" ht="15" thickBot="1" x14ac:dyDescent="0.35">
      <c r="A17" s="631"/>
    </row>
    <row r="18" spans="1:10" x14ac:dyDescent="0.3">
      <c r="A18" s="631"/>
      <c r="C18" s="136" t="s">
        <v>558</v>
      </c>
      <c r="D18" s="193"/>
      <c r="E18" s="193"/>
      <c r="F18" s="365"/>
      <c r="H18" s="136" t="s">
        <v>544</v>
      </c>
      <c r="I18" s="193"/>
      <c r="J18" s="137"/>
    </row>
    <row r="19" spans="1:10" x14ac:dyDescent="0.3">
      <c r="A19" s="631"/>
      <c r="C19" s="196" t="s">
        <v>162</v>
      </c>
      <c r="D19" s="192" t="s">
        <v>272</v>
      </c>
      <c r="E19" s="232" t="s">
        <v>554</v>
      </c>
      <c r="F19" s="233"/>
      <c r="H19" s="853" t="s">
        <v>545</v>
      </c>
      <c r="I19" s="854"/>
      <c r="J19" s="855"/>
    </row>
    <row r="20" spans="1:10" x14ac:dyDescent="0.3">
      <c r="A20" s="631"/>
      <c r="C20" s="469" t="s">
        <v>551</v>
      </c>
      <c r="D20" s="471" t="s">
        <v>559</v>
      </c>
      <c r="E20" s="470">
        <v>32</v>
      </c>
      <c r="F20" s="366" t="s">
        <v>313</v>
      </c>
      <c r="H20" s="297"/>
      <c r="J20" s="139"/>
    </row>
    <row r="21" spans="1:10" ht="14.4" customHeight="1" thickBot="1" x14ac:dyDescent="0.35">
      <c r="A21" s="631"/>
      <c r="C21" s="472"/>
      <c r="D21" s="473"/>
      <c r="E21" s="273"/>
      <c r="F21" s="249"/>
      <c r="H21" s="140"/>
      <c r="I21" s="189"/>
      <c r="J21" s="141"/>
    </row>
  </sheetData>
  <mergeCells count="10">
    <mergeCell ref="A12:A21"/>
    <mergeCell ref="H13:J13"/>
    <mergeCell ref="H19:J19"/>
    <mergeCell ref="B3:C3"/>
    <mergeCell ref="A4:A9"/>
    <mergeCell ref="C4:F4"/>
    <mergeCell ref="C5:D5"/>
    <mergeCell ref="C6:D6"/>
    <mergeCell ref="C7:D7"/>
    <mergeCell ref="C8:D8"/>
  </mergeCells>
  <hyperlinks>
    <hyperlink ref="H13" r:id="rId1" display="ICF KPI6 Methodology - GOV.UK" xr:uid="{686552A4-3D02-4A62-A3EB-E5403AD86A65}"/>
    <hyperlink ref="H19" r:id="rId2" display="https://defra.sharepoint.com/:x:/r/sites/T_WorkDelivery52/Environmental%20Pollution%20Programme/KPI%20Reporting/EPP%20KPI%20Data%20-%20GAHP%20Commission%20(Defra).xlsx?d=wa1d71201900a48af8ec9d0158c2bf066&amp;csf=1&amp;web=1&amp;e=twmNcW" xr:uid="{450921F2-B41A-4D62-849B-3D755F8004FD}"/>
    <hyperlink ref="C20" r:id="rId3" display="https://defra.sharepoint.com/:w:/r/sites/T_WorkDelivery52/Environmental Pollution Programme/Vietnam Outputs/IPM_RA/IPM1.2 D1 IPM 1.3 D1 - Farmer Field School Report_2026_03_30.docx?d=wfca361c04d3f4ceca2b9d09cee8229b2&amp;csf=1&amp;web=1&amp;e=pQ8zXE" xr:uid="{A63DBEAE-3CE3-4F3B-80D6-39B25F75E7E9}"/>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0D221-B898-459F-85ED-229DA07C793B}">
  <sheetPr>
    <tabColor theme="6" tint="0.79998168889431442"/>
  </sheetPr>
  <dimension ref="A1:K41"/>
  <sheetViews>
    <sheetView workbookViewId="0">
      <selection activeCell="P19" sqref="P19"/>
    </sheetView>
  </sheetViews>
  <sheetFormatPr defaultColWidth="8.88671875" defaultRowHeight="14.4" x14ac:dyDescent="0.3"/>
  <cols>
    <col min="1" max="1" width="8.88671875" style="134"/>
    <col min="2" max="2" width="13.6640625" style="134" customWidth="1"/>
    <col min="3" max="3" width="14.109375" style="134" customWidth="1"/>
    <col min="4" max="4" width="22.109375" style="134" bestFit="1" customWidth="1"/>
    <col min="5" max="5" width="19.33203125" style="134" bestFit="1" customWidth="1"/>
    <col min="6" max="6" width="15.109375" style="134" bestFit="1" customWidth="1"/>
    <col min="7" max="7" width="8.88671875" style="134"/>
    <col min="8" max="8" width="6.88671875" style="134" customWidth="1"/>
    <col min="9" max="9" width="11.109375" style="134" customWidth="1"/>
    <col min="10" max="10" width="21.44140625" style="134" customWidth="1"/>
    <col min="11" max="16384" width="8.88671875" style="134"/>
  </cols>
  <sheetData>
    <row r="1" spans="1:11" s="149" customFormat="1" ht="35.4" customHeight="1" x14ac:dyDescent="0.4">
      <c r="A1" s="148" t="s">
        <v>499</v>
      </c>
    </row>
    <row r="2" spans="1:11" s="150" customFormat="1" ht="31.2" customHeight="1" x14ac:dyDescent="0.3">
      <c r="A2" s="150" t="s">
        <v>175</v>
      </c>
    </row>
    <row r="3" spans="1:11" ht="33.75" customHeight="1" thickBot="1" x14ac:dyDescent="0.35">
      <c r="B3" s="657"/>
      <c r="C3" s="657"/>
    </row>
    <row r="4" spans="1:11" ht="15.6" x14ac:dyDescent="0.3">
      <c r="A4" s="639" t="s">
        <v>258</v>
      </c>
      <c r="B4" s="142"/>
      <c r="C4" s="640" t="s">
        <v>259</v>
      </c>
      <c r="D4" s="641"/>
      <c r="E4" s="641"/>
      <c r="F4" s="642"/>
      <c r="I4" s="636" t="s">
        <v>290</v>
      </c>
      <c r="J4" s="637"/>
      <c r="K4" s="638"/>
    </row>
    <row r="5" spans="1:11" x14ac:dyDescent="0.3">
      <c r="A5" s="639"/>
      <c r="C5" s="643"/>
      <c r="D5" s="644"/>
      <c r="E5" s="191" t="s">
        <v>260</v>
      </c>
      <c r="F5" s="200" t="s">
        <v>261</v>
      </c>
      <c r="I5" s="645" t="s">
        <v>293</v>
      </c>
      <c r="J5" s="222" t="s">
        <v>294</v>
      </c>
      <c r="K5" s="451">
        <v>3458</v>
      </c>
    </row>
    <row r="6" spans="1:11" ht="30" customHeight="1" thickBot="1" x14ac:dyDescent="0.35">
      <c r="A6" s="639"/>
      <c r="C6" s="819" t="s">
        <v>315</v>
      </c>
      <c r="D6" s="820"/>
      <c r="E6" s="331">
        <v>8000</v>
      </c>
      <c r="F6" s="368">
        <v>6609</v>
      </c>
      <c r="I6" s="645"/>
      <c r="J6" s="222" t="s">
        <v>296</v>
      </c>
      <c r="K6" s="451">
        <v>3051</v>
      </c>
    </row>
    <row r="7" spans="1:11" ht="15" thickBot="1" x14ac:dyDescent="0.35">
      <c r="A7" s="639"/>
      <c r="C7" s="648" t="s">
        <v>270</v>
      </c>
      <c r="D7" s="626"/>
      <c r="E7" s="331">
        <v>8000</v>
      </c>
      <c r="F7" s="369">
        <v>6609</v>
      </c>
      <c r="I7" s="645"/>
      <c r="J7" s="223" t="s">
        <v>297</v>
      </c>
      <c r="K7" s="452">
        <v>100</v>
      </c>
    </row>
    <row r="8" spans="1:11" ht="15" thickBot="1" x14ac:dyDescent="0.35">
      <c r="A8" s="639"/>
      <c r="C8" s="821" t="s">
        <v>123</v>
      </c>
      <c r="D8" s="822"/>
      <c r="E8" s="331">
        <v>0</v>
      </c>
      <c r="F8" s="370">
        <v>0</v>
      </c>
      <c r="I8" s="651" t="s">
        <v>298</v>
      </c>
      <c r="J8" s="238" t="s">
        <v>299</v>
      </c>
      <c r="K8" s="452"/>
    </row>
    <row r="9" spans="1:11" x14ac:dyDescent="0.3">
      <c r="A9" s="639"/>
      <c r="C9" s="146"/>
      <c r="I9" s="651"/>
      <c r="J9" s="238" t="s">
        <v>300</v>
      </c>
      <c r="K9" s="452"/>
    </row>
    <row r="10" spans="1:11" x14ac:dyDescent="0.3">
      <c r="A10" s="639"/>
      <c r="C10" s="146"/>
      <c r="H10" s="227"/>
      <c r="I10" s="651"/>
      <c r="J10" s="238" t="s">
        <v>301</v>
      </c>
      <c r="K10" s="452"/>
    </row>
    <row r="11" spans="1:11" x14ac:dyDescent="0.3">
      <c r="A11" s="639"/>
      <c r="C11" s="146"/>
      <c r="H11" s="227"/>
      <c r="I11" s="651"/>
      <c r="J11" s="238" t="s">
        <v>302</v>
      </c>
      <c r="K11" s="452"/>
    </row>
    <row r="12" spans="1:11" x14ac:dyDescent="0.3">
      <c r="A12" s="639"/>
      <c r="C12" s="146"/>
      <c r="H12" s="227"/>
      <c r="I12" s="651"/>
      <c r="J12" s="238" t="s">
        <v>303</v>
      </c>
      <c r="K12" s="452">
        <f>100+6509</f>
        <v>6609</v>
      </c>
    </row>
    <row r="13" spans="1:11" x14ac:dyDescent="0.3">
      <c r="A13" s="639"/>
      <c r="C13" s="146"/>
      <c r="H13" s="227"/>
      <c r="I13" s="651" t="s">
        <v>304</v>
      </c>
      <c r="J13" s="220" t="s">
        <v>305</v>
      </c>
      <c r="K13" s="452"/>
    </row>
    <row r="14" spans="1:11" x14ac:dyDescent="0.3">
      <c r="A14" s="639"/>
      <c r="C14" s="146"/>
      <c r="H14" s="228"/>
      <c r="I14" s="651"/>
      <c r="J14" s="220" t="s">
        <v>306</v>
      </c>
      <c r="K14" s="453"/>
    </row>
    <row r="15" spans="1:11" x14ac:dyDescent="0.3">
      <c r="I15" s="651"/>
      <c r="J15" s="220" t="s">
        <v>297</v>
      </c>
      <c r="K15" s="453">
        <f>100+6509</f>
        <v>6609</v>
      </c>
    </row>
    <row r="16" spans="1:11" x14ac:dyDescent="0.3">
      <c r="B16" s="135"/>
      <c r="C16" s="135"/>
      <c r="D16" s="135"/>
      <c r="E16" s="135"/>
      <c r="F16" s="135"/>
      <c r="I16" s="622" t="s">
        <v>307</v>
      </c>
      <c r="J16" s="220" t="s">
        <v>308</v>
      </c>
      <c r="K16" s="453"/>
    </row>
    <row r="17" spans="1:11" x14ac:dyDescent="0.3">
      <c r="A17" s="262"/>
      <c r="B17" s="251"/>
      <c r="C17" s="251"/>
      <c r="D17" s="251"/>
      <c r="E17" s="262"/>
      <c r="F17" s="135"/>
      <c r="I17" s="622"/>
      <c r="J17" s="220" t="s">
        <v>309</v>
      </c>
      <c r="K17" s="453">
        <v>6509</v>
      </c>
    </row>
    <row r="18" spans="1:11" ht="15" thickBot="1" x14ac:dyDescent="0.35">
      <c r="A18" s="262"/>
      <c r="B18" s="241"/>
      <c r="C18" s="225"/>
      <c r="D18" s="226"/>
      <c r="E18" s="262"/>
      <c r="F18" s="135"/>
      <c r="I18" s="623"/>
      <c r="J18" s="221" t="s">
        <v>310</v>
      </c>
      <c r="K18" s="454">
        <v>100</v>
      </c>
    </row>
    <row r="19" spans="1:11" ht="15" thickBot="1" x14ac:dyDescent="0.35">
      <c r="A19" s="262"/>
      <c r="B19" s="241"/>
      <c r="C19" s="225"/>
      <c r="D19" s="226"/>
      <c r="E19" s="262"/>
      <c r="F19" s="135"/>
    </row>
    <row r="20" spans="1:11" ht="14.4" customHeight="1" x14ac:dyDescent="0.3">
      <c r="A20" s="631" t="s">
        <v>162</v>
      </c>
      <c r="C20" s="143" t="s">
        <v>260</v>
      </c>
      <c r="D20" s="195"/>
      <c r="E20" s="195"/>
      <c r="F20" s="144"/>
      <c r="I20" s="143" t="s">
        <v>543</v>
      </c>
      <c r="J20" s="195"/>
      <c r="K20" s="374"/>
    </row>
    <row r="21" spans="1:11" ht="28.8" customHeight="1" x14ac:dyDescent="0.3">
      <c r="A21" s="631"/>
      <c r="C21" s="196" t="s">
        <v>162</v>
      </c>
      <c r="D21" s="192" t="s">
        <v>272</v>
      </c>
      <c r="E21" s="232" t="s">
        <v>311</v>
      </c>
      <c r="F21" s="233" t="s">
        <v>312</v>
      </c>
      <c r="I21" s="853" t="s">
        <v>439</v>
      </c>
      <c r="J21" s="854"/>
      <c r="K21" s="855"/>
    </row>
    <row r="22" spans="1:11" x14ac:dyDescent="0.3">
      <c r="A22" s="631"/>
      <c r="C22" s="242" t="s">
        <v>465</v>
      </c>
      <c r="D22" s="324" t="s">
        <v>447</v>
      </c>
      <c r="E22" s="243">
        <v>8000</v>
      </c>
      <c r="F22" s="254" t="s">
        <v>313</v>
      </c>
      <c r="I22" s="297"/>
      <c r="K22" s="139"/>
    </row>
    <row r="23" spans="1:11" x14ac:dyDescent="0.3">
      <c r="A23" s="631"/>
      <c r="C23" s="632"/>
      <c r="D23" s="190"/>
      <c r="E23" s="243"/>
      <c r="F23" s="254"/>
      <c r="I23" s="138"/>
      <c r="K23" s="139"/>
    </row>
    <row r="24" spans="1:11" ht="15" thickBot="1" x14ac:dyDescent="0.35">
      <c r="A24" s="631"/>
      <c r="C24" s="632"/>
      <c r="D24" s="190"/>
      <c r="E24" s="243"/>
      <c r="F24" s="254"/>
      <c r="I24" s="140"/>
      <c r="J24" s="189"/>
      <c r="K24" s="141"/>
    </row>
    <row r="25" spans="1:11" ht="15" thickBot="1" x14ac:dyDescent="0.35">
      <c r="A25" s="631"/>
      <c r="C25" s="247"/>
      <c r="D25" s="253"/>
      <c r="E25" s="275"/>
      <c r="F25" s="255"/>
    </row>
    <row r="26" spans="1:11" ht="15" thickBot="1" x14ac:dyDescent="0.35">
      <c r="A26" s="631"/>
    </row>
    <row r="27" spans="1:11" x14ac:dyDescent="0.3">
      <c r="A27" s="631"/>
      <c r="C27" s="136" t="s">
        <v>541</v>
      </c>
      <c r="D27" s="193"/>
      <c r="E27" s="193"/>
      <c r="F27" s="365"/>
      <c r="I27" s="136" t="s">
        <v>544</v>
      </c>
      <c r="J27" s="193"/>
      <c r="K27" s="137"/>
    </row>
    <row r="28" spans="1:11" ht="14.4" customHeight="1" x14ac:dyDescent="0.3">
      <c r="A28" s="631"/>
      <c r="C28" s="196" t="s">
        <v>162</v>
      </c>
      <c r="D28" s="192" t="s">
        <v>272</v>
      </c>
      <c r="E28" s="232" t="s">
        <v>324</v>
      </c>
      <c r="F28" s="233" t="s">
        <v>550</v>
      </c>
      <c r="I28" s="853" t="s">
        <v>545</v>
      </c>
      <c r="J28" s="854"/>
      <c r="K28" s="855"/>
    </row>
    <row r="29" spans="1:11" x14ac:dyDescent="0.3">
      <c r="A29" s="631"/>
      <c r="C29" s="242"/>
      <c r="D29" s="324" t="s">
        <v>447</v>
      </c>
      <c r="E29" s="465" t="s">
        <v>500</v>
      </c>
      <c r="F29" s="254" t="s">
        <v>500</v>
      </c>
      <c r="I29" s="856" t="s">
        <v>502</v>
      </c>
      <c r="J29" s="856"/>
      <c r="K29" s="857"/>
    </row>
    <row r="30" spans="1:11" ht="15" thickBot="1" x14ac:dyDescent="0.35">
      <c r="A30" s="631"/>
      <c r="C30" s="326"/>
      <c r="D30" s="474" t="s">
        <v>560</v>
      </c>
      <c r="E30" s="243">
        <v>6509</v>
      </c>
      <c r="F30" s="254" t="s">
        <v>313</v>
      </c>
      <c r="I30" s="138"/>
      <c r="K30" s="139"/>
    </row>
    <row r="31" spans="1:11" ht="15" thickBot="1" x14ac:dyDescent="0.35">
      <c r="A31" s="631"/>
      <c r="B31" s="152"/>
      <c r="C31" s="326"/>
      <c r="D31" s="475" t="s">
        <v>561</v>
      </c>
      <c r="E31" s="243">
        <v>100</v>
      </c>
      <c r="F31" s="254" t="s">
        <v>313</v>
      </c>
      <c r="I31" s="140"/>
      <c r="J31" s="189"/>
      <c r="K31" s="141"/>
    </row>
    <row r="32" spans="1:11" ht="15" thickBot="1" x14ac:dyDescent="0.35">
      <c r="A32" s="631"/>
      <c r="B32" s="152"/>
      <c r="C32" s="247"/>
      <c r="D32" s="253"/>
      <c r="E32" s="275"/>
      <c r="F32" s="255"/>
    </row>
    <row r="38" spans="2:2" x14ac:dyDescent="0.3">
      <c r="B38" s="135"/>
    </row>
    <row r="39" spans="2:2" x14ac:dyDescent="0.3">
      <c r="B39" s="152"/>
    </row>
    <row r="40" spans="2:2" x14ac:dyDescent="0.3">
      <c r="B40" s="152"/>
    </row>
    <row r="41" spans="2:2" x14ac:dyDescent="0.3">
      <c r="B41" s="152"/>
    </row>
  </sheetData>
  <mergeCells count="17">
    <mergeCell ref="I28:K28"/>
    <mergeCell ref="I21:K21"/>
    <mergeCell ref="I29:K29"/>
    <mergeCell ref="I16:I18"/>
    <mergeCell ref="A20:A32"/>
    <mergeCell ref="C23:C24"/>
    <mergeCell ref="B3:C3"/>
    <mergeCell ref="A4:A14"/>
    <mergeCell ref="C4:F4"/>
    <mergeCell ref="I4:K4"/>
    <mergeCell ref="C5:D5"/>
    <mergeCell ref="I5:I7"/>
    <mergeCell ref="C6:D6"/>
    <mergeCell ref="C7:D7"/>
    <mergeCell ref="C8:D8"/>
    <mergeCell ref="I8:I12"/>
    <mergeCell ref="I13:I15"/>
  </mergeCells>
  <hyperlinks>
    <hyperlink ref="I21" r:id="rId1" display="ICF KPI6 Methodology - GOV.UK" xr:uid="{553A35B1-8C5D-456B-90CE-887519B878F5}"/>
    <hyperlink ref="I28" r:id="rId2" display="https://defra.sharepoint.com/:x:/r/sites/T_WorkDelivery52/Environmental%20Pollution%20Programme/KPI%20Reporting/EPP%20KPI%20Data%20-%20GAHP%20Commission%20(Defra).xlsx?d=wa1d71201900a48af8ec9d0158c2bf066&amp;csf=1&amp;web=1&amp;e=twmNcW" xr:uid="{C818F3CB-1263-4D50-B141-53ED3B2C8B8C}"/>
    <hyperlink ref="I29" r:id="rId3" display="../../../../../:u:/t/Team428/IQBwyhbfdI0kTbs22QeaLNkxARHUn95yZUUsRS51lIO15Jg?e=ANzRl1" xr:uid="{0C376905-EA4A-4969-B255-BF7B029DB3B8}"/>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5C2E4A35-7F89-4E4E-A053-C97E46D2BC18}">
          <x14:formula1>
            <xm:f>Dropdown!$C$5:$C$7</xm:f>
          </x14:formula1>
          <xm:sqref>J10:J14</xm:sqref>
        </x14:dataValidation>
        <x14:dataValidation type="list" allowBlank="1" showInputMessage="1" showErrorMessage="1" xr:uid="{25AC9AF7-7B8C-42CF-A76D-2E60380CFC40}">
          <x14:formula1>
            <xm:f>Dropdown!$C$10:$C$13</xm:f>
          </x14:formula1>
          <xm:sqref>L10:L14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778AB-F240-41DB-B7DC-FA1E0492A6C9}">
  <sheetPr codeName="Sheet3">
    <tabColor theme="8" tint="0.79998168889431442"/>
  </sheetPr>
  <dimension ref="A1:E41"/>
  <sheetViews>
    <sheetView topLeftCell="A18" workbookViewId="0">
      <selection activeCell="F1" sqref="F1"/>
    </sheetView>
  </sheetViews>
  <sheetFormatPr defaultRowHeight="13.2" x14ac:dyDescent="0.25"/>
  <cols>
    <col min="1" max="1" width="28" customWidth="1"/>
    <col min="2" max="2" width="80.6640625" customWidth="1"/>
  </cols>
  <sheetData>
    <row r="1" spans="1:5" s="115" customFormat="1" ht="30" x14ac:dyDescent="0.5">
      <c r="A1" s="115" t="s">
        <v>79</v>
      </c>
      <c r="C1" s="115" t="s">
        <v>80</v>
      </c>
      <c r="D1" s="115" t="s">
        <v>80</v>
      </c>
      <c r="E1" s="115" t="s">
        <v>80</v>
      </c>
    </row>
    <row r="2" spans="1:5" ht="14.4" x14ac:dyDescent="0.3">
      <c r="A2" s="53"/>
      <c r="B2" s="53"/>
      <c r="C2" s="53"/>
      <c r="D2" s="53"/>
      <c r="E2" s="53"/>
    </row>
    <row r="3" spans="1:5" ht="15" thickBot="1" x14ac:dyDescent="0.35">
      <c r="A3" s="669" t="s">
        <v>81</v>
      </c>
      <c r="B3" s="670"/>
      <c r="C3" s="53"/>
      <c r="D3" s="53"/>
      <c r="E3" s="53"/>
    </row>
    <row r="4" spans="1:5" ht="28.8" customHeight="1" x14ac:dyDescent="0.3">
      <c r="A4" s="575" t="s">
        <v>82</v>
      </c>
      <c r="B4" s="576" t="s">
        <v>651</v>
      </c>
      <c r="C4" s="53" t="s">
        <v>522</v>
      </c>
      <c r="D4" s="53"/>
      <c r="E4" s="53"/>
    </row>
    <row r="5" spans="1:5" ht="14.4" x14ac:dyDescent="0.3">
      <c r="A5" s="577" t="s">
        <v>83</v>
      </c>
      <c r="B5" s="578" t="s">
        <v>84</v>
      </c>
      <c r="C5" s="53"/>
      <c r="D5" s="53"/>
      <c r="E5" s="53"/>
    </row>
    <row r="6" spans="1:5" ht="28.8" x14ac:dyDescent="0.3">
      <c r="A6" s="577" t="s">
        <v>85</v>
      </c>
      <c r="B6" s="579" t="s">
        <v>86</v>
      </c>
      <c r="C6" s="53"/>
      <c r="D6" s="53"/>
      <c r="E6" s="53"/>
    </row>
    <row r="7" spans="1:5" ht="14.4" x14ac:dyDescent="0.3">
      <c r="A7" s="577" t="s">
        <v>87</v>
      </c>
      <c r="B7" s="580">
        <v>45748</v>
      </c>
      <c r="C7" s="53"/>
      <c r="D7" s="53"/>
      <c r="E7" s="53"/>
    </row>
    <row r="8" spans="1:5" ht="14.4" x14ac:dyDescent="0.3">
      <c r="A8" s="577" t="s">
        <v>88</v>
      </c>
      <c r="B8" s="580">
        <v>46082</v>
      </c>
      <c r="C8" s="53"/>
      <c r="D8" s="53"/>
      <c r="E8" s="53"/>
    </row>
    <row r="9" spans="1:5" ht="14.4" x14ac:dyDescent="0.3">
      <c r="A9" s="577" t="s">
        <v>89</v>
      </c>
      <c r="B9" s="581" t="s">
        <v>90</v>
      </c>
      <c r="C9" s="53"/>
      <c r="D9" s="53"/>
      <c r="E9" s="53"/>
    </row>
    <row r="10" spans="1:5" ht="14.4" x14ac:dyDescent="0.3">
      <c r="A10" s="582" t="s">
        <v>91</v>
      </c>
      <c r="B10" s="583">
        <v>3000000</v>
      </c>
      <c r="C10" s="53"/>
      <c r="D10" s="53"/>
      <c r="E10" s="53"/>
    </row>
    <row r="11" spans="1:5" ht="14.4" x14ac:dyDescent="0.3">
      <c r="A11" s="582" t="s">
        <v>92</v>
      </c>
      <c r="B11" s="583">
        <v>3000000</v>
      </c>
      <c r="C11" s="53"/>
      <c r="D11" s="53"/>
      <c r="E11" s="53"/>
    </row>
    <row r="12" spans="1:5" ht="14.4" x14ac:dyDescent="0.3">
      <c r="A12" s="582" t="s">
        <v>93</v>
      </c>
      <c r="B12" s="584">
        <v>1</v>
      </c>
      <c r="C12" s="130"/>
      <c r="D12" s="53"/>
      <c r="E12" s="53"/>
    </row>
    <row r="13" spans="1:5" ht="14.4" x14ac:dyDescent="0.3">
      <c r="A13" s="577" t="s">
        <v>94</v>
      </c>
      <c r="B13" s="585" t="s">
        <v>95</v>
      </c>
      <c r="C13" s="53"/>
      <c r="D13" s="53"/>
      <c r="E13" s="53"/>
    </row>
    <row r="14" spans="1:5" ht="14.4" x14ac:dyDescent="0.3">
      <c r="A14" s="586" t="s">
        <v>96</v>
      </c>
      <c r="B14" s="587">
        <v>0.5</v>
      </c>
      <c r="C14" s="53"/>
      <c r="D14" s="53"/>
      <c r="E14" s="53"/>
    </row>
    <row r="15" spans="1:5" ht="15" thickBot="1" x14ac:dyDescent="0.35">
      <c r="A15" s="53"/>
      <c r="B15" s="54" t="s">
        <v>80</v>
      </c>
      <c r="C15" s="53"/>
      <c r="D15" s="53"/>
      <c r="E15" s="53"/>
    </row>
    <row r="16" spans="1:5" ht="14.4" x14ac:dyDescent="0.3">
      <c r="A16" s="671" t="s">
        <v>97</v>
      </c>
      <c r="B16" s="672"/>
      <c r="C16" s="672"/>
      <c r="D16" s="672"/>
      <c r="E16" s="673"/>
    </row>
    <row r="17" spans="1:5" ht="14.4" x14ac:dyDescent="0.3">
      <c r="A17" s="67" t="s">
        <v>98</v>
      </c>
      <c r="B17" s="680">
        <v>46112</v>
      </c>
      <c r="C17" s="681"/>
      <c r="D17" s="681"/>
      <c r="E17" s="682"/>
    </row>
    <row r="18" spans="1:5" ht="28.8" x14ac:dyDescent="0.3">
      <c r="A18" s="55" t="s">
        <v>99</v>
      </c>
      <c r="B18" s="683" t="s">
        <v>100</v>
      </c>
      <c r="C18" s="684"/>
      <c r="D18" s="684"/>
      <c r="E18" s="685"/>
    </row>
    <row r="19" spans="1:5" ht="28.95" customHeight="1" x14ac:dyDescent="0.3">
      <c r="A19" s="55" t="s">
        <v>101</v>
      </c>
      <c r="B19" s="686" t="s">
        <v>102</v>
      </c>
      <c r="C19" s="684"/>
      <c r="D19" s="684"/>
      <c r="E19" s="685"/>
    </row>
    <row r="20" spans="1:5" ht="14.4" x14ac:dyDescent="0.3">
      <c r="A20" s="674" t="s">
        <v>652</v>
      </c>
      <c r="B20" s="675"/>
      <c r="C20" s="675"/>
      <c r="D20" s="675"/>
      <c r="E20" s="676"/>
    </row>
    <row r="21" spans="1:5" ht="14.4" x14ac:dyDescent="0.3">
      <c r="A21" s="58" t="s">
        <v>103</v>
      </c>
      <c r="B21" s="64">
        <v>2026</v>
      </c>
      <c r="C21" s="65"/>
      <c r="D21" s="65"/>
      <c r="E21" s="66"/>
    </row>
    <row r="22" spans="1:5" ht="14.4" x14ac:dyDescent="0.3">
      <c r="A22" s="59" t="s">
        <v>104</v>
      </c>
      <c r="B22" s="569">
        <v>46203</v>
      </c>
      <c r="C22" s="68"/>
      <c r="D22" s="68"/>
      <c r="E22" s="571"/>
    </row>
    <row r="23" spans="1:5" ht="28.8" x14ac:dyDescent="0.3">
      <c r="A23" s="59" t="s">
        <v>105</v>
      </c>
      <c r="B23" s="569">
        <v>46203</v>
      </c>
      <c r="C23" s="68"/>
      <c r="D23" s="68"/>
      <c r="E23" s="571"/>
    </row>
    <row r="24" spans="1:5" ht="14.4" x14ac:dyDescent="0.3">
      <c r="A24" s="59" t="s">
        <v>106</v>
      </c>
      <c r="B24" s="570" t="s">
        <v>653</v>
      </c>
      <c r="C24" s="69"/>
      <c r="D24" s="69"/>
      <c r="E24" s="572"/>
    </row>
    <row r="25" spans="1:5" ht="14.4" x14ac:dyDescent="0.3">
      <c r="A25" s="59" t="s">
        <v>107</v>
      </c>
      <c r="B25" s="570" t="s">
        <v>182</v>
      </c>
      <c r="C25" s="69"/>
      <c r="D25" s="69"/>
      <c r="E25" s="572"/>
    </row>
    <row r="26" spans="1:5" ht="14.4" x14ac:dyDescent="0.3">
      <c r="A26" s="59" t="s">
        <v>108</v>
      </c>
      <c r="B26" s="417" t="s">
        <v>654</v>
      </c>
      <c r="C26" s="112"/>
      <c r="D26" s="112"/>
      <c r="E26" s="573"/>
    </row>
    <row r="27" spans="1:5" ht="14.4" x14ac:dyDescent="0.3">
      <c r="A27" s="677" t="s">
        <v>109</v>
      </c>
      <c r="B27" s="678"/>
      <c r="C27" s="678"/>
      <c r="D27" s="678"/>
      <c r="E27" s="679"/>
    </row>
    <row r="28" spans="1:5" ht="14.4" x14ac:dyDescent="0.3">
      <c r="A28" s="59" t="s">
        <v>110</v>
      </c>
      <c r="B28" s="569">
        <v>46082</v>
      </c>
      <c r="C28" s="56" t="s">
        <v>80</v>
      </c>
      <c r="D28" s="56" t="s">
        <v>80</v>
      </c>
      <c r="E28" s="57" t="s">
        <v>80</v>
      </c>
    </row>
    <row r="29" spans="1:5" ht="14.4" x14ac:dyDescent="0.3">
      <c r="A29" s="59" t="s">
        <v>111</v>
      </c>
      <c r="B29" s="569">
        <v>46082</v>
      </c>
      <c r="C29" s="56" t="s">
        <v>80</v>
      </c>
      <c r="D29" s="56" t="s">
        <v>80</v>
      </c>
      <c r="E29" s="57" t="s">
        <v>80</v>
      </c>
    </row>
    <row r="30" spans="1:5" ht="15" thickBot="1" x14ac:dyDescent="0.35">
      <c r="A30" s="60" t="s">
        <v>112</v>
      </c>
      <c r="B30" s="574" t="s">
        <v>654</v>
      </c>
      <c r="C30" s="61" t="s">
        <v>80</v>
      </c>
      <c r="D30" s="61" t="s">
        <v>80</v>
      </c>
      <c r="E30" s="62" t="s">
        <v>80</v>
      </c>
    </row>
    <row r="31" spans="1:5" ht="14.4" x14ac:dyDescent="0.3">
      <c r="A31" s="53"/>
      <c r="B31" s="53"/>
      <c r="C31" s="53"/>
      <c r="D31" s="53"/>
      <c r="E31" s="53"/>
    </row>
    <row r="32" spans="1:5" ht="14.4" x14ac:dyDescent="0.3">
      <c r="A32" s="53"/>
      <c r="B32" s="53"/>
      <c r="C32" s="53"/>
      <c r="D32" s="53"/>
      <c r="E32" s="53"/>
    </row>
    <row r="33" spans="1:5" ht="14.4" x14ac:dyDescent="0.3">
      <c r="A33" s="53"/>
      <c r="B33" s="53"/>
      <c r="C33" s="53"/>
      <c r="D33" s="53"/>
      <c r="E33" s="53"/>
    </row>
    <row r="34" spans="1:5" ht="14.4" x14ac:dyDescent="0.3">
      <c r="A34" s="53"/>
      <c r="B34" s="53"/>
      <c r="C34" s="53"/>
      <c r="D34" s="53"/>
      <c r="E34" s="53"/>
    </row>
    <row r="35" spans="1:5" ht="14.4" x14ac:dyDescent="0.3">
      <c r="A35" s="53"/>
      <c r="B35" s="53"/>
      <c r="C35" s="53"/>
      <c r="D35" s="53"/>
      <c r="E35" s="53"/>
    </row>
    <row r="36" spans="1:5" ht="14.4" x14ac:dyDescent="0.3">
      <c r="A36" s="53"/>
      <c r="B36" s="53"/>
      <c r="C36" s="53"/>
      <c r="D36" s="53"/>
      <c r="E36" s="53"/>
    </row>
    <row r="37" spans="1:5" ht="14.4" x14ac:dyDescent="0.3">
      <c r="A37" s="53"/>
      <c r="B37" s="53"/>
      <c r="C37" s="53"/>
      <c r="D37" s="53"/>
      <c r="E37" s="53"/>
    </row>
    <row r="38" spans="1:5" ht="14.4" x14ac:dyDescent="0.3">
      <c r="A38" s="53"/>
      <c r="B38" s="63"/>
      <c r="C38" s="53"/>
      <c r="D38" s="53"/>
      <c r="E38" s="53"/>
    </row>
    <row r="39" spans="1:5" ht="14.4" x14ac:dyDescent="0.3">
      <c r="A39" s="53"/>
      <c r="B39" s="53"/>
      <c r="C39" s="53"/>
      <c r="D39" s="53"/>
      <c r="E39" s="53"/>
    </row>
    <row r="40" spans="1:5" ht="14.4" x14ac:dyDescent="0.3">
      <c r="A40" s="53"/>
      <c r="B40" s="53"/>
      <c r="C40" s="53"/>
      <c r="D40" s="53"/>
      <c r="E40" s="53"/>
    </row>
    <row r="41" spans="1:5" ht="14.4" x14ac:dyDescent="0.3">
      <c r="A41" s="53"/>
      <c r="B41" s="53"/>
      <c r="C41" s="63"/>
      <c r="D41" s="53"/>
      <c r="E41" s="53"/>
    </row>
  </sheetData>
  <mergeCells count="7">
    <mergeCell ref="A3:B3"/>
    <mergeCell ref="A16:E16"/>
    <mergeCell ref="A20:E20"/>
    <mergeCell ref="A27:E27"/>
    <mergeCell ref="B17:E17"/>
    <mergeCell ref="B18:E18"/>
    <mergeCell ref="B19:E19"/>
  </mergeCells>
  <hyperlinks>
    <hyperlink ref="B9" r:id="rId1" xr:uid="{E1A2F2CB-5DC7-4925-B08D-E3D7D1FF1504}"/>
    <hyperlink ref="B26" r:id="rId2" display="https://devtracker.fcdo.gov.uk/programme/GB-GOV-7-EQ/documents" xr:uid="{A6ABB6DF-7BCB-4D64-B72A-CFFA4E9ECE48}"/>
    <hyperlink ref="B30" r:id="rId3" display="https://devtracker.fcdo.gov.uk/programme/GB-GOV-7-EQ/documents" xr:uid="{590E2C1F-5B8F-4B64-820B-0439E8A36362}"/>
  </hyperlinks>
  <pageMargins left="0.7" right="0.7" top="0.75" bottom="0.75" header="0.3" footer="0.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63675-7FD3-4F23-818F-E58039B8C8A0}">
  <sheetPr codeName="Sheet9">
    <tabColor theme="6" tint="0.79998168889431442"/>
  </sheetPr>
  <dimension ref="A1:J24"/>
  <sheetViews>
    <sheetView workbookViewId="0">
      <selection activeCell="L7" sqref="L7"/>
    </sheetView>
  </sheetViews>
  <sheetFormatPr defaultColWidth="8.88671875" defaultRowHeight="14.4" x14ac:dyDescent="0.3"/>
  <cols>
    <col min="1" max="1" width="8.88671875" style="134"/>
    <col min="2" max="2" width="9.6640625" style="134" customWidth="1"/>
    <col min="3" max="3" width="13.6640625" style="134" customWidth="1"/>
    <col min="4" max="4" width="33.6640625" style="134" customWidth="1"/>
    <col min="5" max="5" width="6.88671875" style="134" customWidth="1"/>
    <col min="6" max="6" width="8.88671875" style="134"/>
    <col min="7" max="7" width="18" style="134" customWidth="1"/>
    <col min="8" max="8" width="35.6640625" style="134" customWidth="1"/>
    <col min="9" max="16384" width="8.88671875" style="134"/>
  </cols>
  <sheetData>
    <row r="1" spans="1:10" s="149" customFormat="1" ht="35.4" customHeight="1" x14ac:dyDescent="0.4">
      <c r="A1" s="148" t="s">
        <v>316</v>
      </c>
    </row>
    <row r="2" spans="1:10" s="150" customFormat="1" ht="31.2" customHeight="1" x14ac:dyDescent="0.3">
      <c r="A2" s="150" t="s">
        <v>399</v>
      </c>
    </row>
    <row r="3" spans="1:10" ht="15" thickBot="1" x14ac:dyDescent="0.35"/>
    <row r="4" spans="1:10" s="142" customFormat="1" ht="15.6" x14ac:dyDescent="0.3">
      <c r="A4" s="639" t="s">
        <v>258</v>
      </c>
      <c r="C4" s="640" t="s">
        <v>259</v>
      </c>
      <c r="D4" s="641"/>
      <c r="E4" s="641"/>
      <c r="F4" s="642"/>
      <c r="H4" s="652" t="s">
        <v>265</v>
      </c>
      <c r="I4" s="653"/>
      <c r="J4" s="654"/>
    </row>
    <row r="5" spans="1:10" x14ac:dyDescent="0.3">
      <c r="A5" s="639"/>
      <c r="C5" s="643"/>
      <c r="D5" s="644"/>
      <c r="E5" s="191" t="s">
        <v>260</v>
      </c>
      <c r="F5" s="200" t="s">
        <v>261</v>
      </c>
      <c r="H5" s="199"/>
      <c r="I5" s="191" t="s">
        <v>260</v>
      </c>
      <c r="J5" s="200" t="s">
        <v>261</v>
      </c>
    </row>
    <row r="6" spans="1:10" ht="29.4" customHeight="1" x14ac:dyDescent="0.3">
      <c r="A6" s="639"/>
      <c r="C6" s="858" t="s">
        <v>400</v>
      </c>
      <c r="D6" s="859"/>
      <c r="E6" s="192">
        <v>13</v>
      </c>
      <c r="F6" s="482">
        <v>21</v>
      </c>
      <c r="H6" s="208" t="s">
        <v>317</v>
      </c>
      <c r="I6" s="192">
        <f>I7+I8</f>
        <v>10</v>
      </c>
      <c r="J6" s="476">
        <v>12</v>
      </c>
    </row>
    <row r="7" spans="1:10" x14ac:dyDescent="0.3">
      <c r="A7" s="639"/>
      <c r="C7" s="648" t="s">
        <v>270</v>
      </c>
      <c r="D7" s="626"/>
      <c r="E7" s="206">
        <v>9</v>
      </c>
      <c r="F7" s="483">
        <v>9</v>
      </c>
      <c r="H7" s="197" t="s">
        <v>270</v>
      </c>
      <c r="I7" s="206">
        <v>8</v>
      </c>
      <c r="J7" s="477">
        <v>8</v>
      </c>
    </row>
    <row r="8" spans="1:10" ht="15" thickBot="1" x14ac:dyDescent="0.35">
      <c r="A8" s="639"/>
      <c r="C8" s="821" t="s">
        <v>123</v>
      </c>
      <c r="D8" s="822"/>
      <c r="E8" s="207">
        <v>4</v>
      </c>
      <c r="F8" s="484">
        <v>12</v>
      </c>
      <c r="H8" s="198" t="s">
        <v>123</v>
      </c>
      <c r="I8" s="207">
        <v>2</v>
      </c>
      <c r="J8" s="478">
        <v>4</v>
      </c>
    </row>
    <row r="9" spans="1:10" x14ac:dyDescent="0.3">
      <c r="A9" s="639"/>
      <c r="C9" s="146"/>
      <c r="H9" s="208" t="s">
        <v>318</v>
      </c>
      <c r="I9" s="192">
        <f>I10+I11</f>
        <v>3</v>
      </c>
      <c r="J9" s="476">
        <v>5</v>
      </c>
    </row>
    <row r="10" spans="1:10" x14ac:dyDescent="0.3">
      <c r="A10" s="639"/>
      <c r="C10" s="146"/>
      <c r="H10" s="197" t="s">
        <v>270</v>
      </c>
      <c r="I10" s="206">
        <v>1</v>
      </c>
      <c r="J10" s="477">
        <v>1</v>
      </c>
    </row>
    <row r="11" spans="1:10" ht="15" thickBot="1" x14ac:dyDescent="0.35">
      <c r="A11" s="639"/>
      <c r="C11" s="146"/>
      <c r="H11" s="198" t="s">
        <v>123</v>
      </c>
      <c r="I11" s="207">
        <v>2</v>
      </c>
      <c r="J11" s="478">
        <v>4</v>
      </c>
    </row>
    <row r="12" spans="1:10" x14ac:dyDescent="0.3">
      <c r="A12" s="639"/>
      <c r="C12" s="146"/>
      <c r="H12" s="208" t="s">
        <v>320</v>
      </c>
      <c r="I12" s="192">
        <f>I13+I14</f>
        <v>0</v>
      </c>
      <c r="J12" s="476">
        <v>4</v>
      </c>
    </row>
    <row r="13" spans="1:10" x14ac:dyDescent="0.3">
      <c r="A13" s="639"/>
      <c r="C13" s="146"/>
      <c r="H13" s="197" t="s">
        <v>270</v>
      </c>
      <c r="I13" s="206">
        <v>0</v>
      </c>
      <c r="J13" s="477">
        <v>0</v>
      </c>
    </row>
    <row r="14" spans="1:10" ht="15" thickBot="1" x14ac:dyDescent="0.35">
      <c r="A14" s="639"/>
      <c r="C14" s="146"/>
      <c r="H14" s="198" t="s">
        <v>123</v>
      </c>
      <c r="I14" s="207">
        <v>0</v>
      </c>
      <c r="J14" s="478">
        <v>4</v>
      </c>
    </row>
    <row r="15" spans="1:10" x14ac:dyDescent="0.3">
      <c r="C15" s="146"/>
      <c r="H15" s="479" t="s">
        <v>319</v>
      </c>
    </row>
    <row r="16" spans="1:10" ht="15" thickBot="1" x14ac:dyDescent="0.35">
      <c r="C16" s="146"/>
    </row>
    <row r="17" spans="1:6" x14ac:dyDescent="0.3">
      <c r="A17" s="631" t="s">
        <v>162</v>
      </c>
      <c r="C17" s="136" t="s">
        <v>263</v>
      </c>
      <c r="D17" s="193"/>
      <c r="E17" s="194"/>
      <c r="F17" s="137"/>
    </row>
    <row r="18" spans="1:6" x14ac:dyDescent="0.3">
      <c r="A18" s="631"/>
      <c r="C18" s="347" t="s">
        <v>513</v>
      </c>
      <c r="D18" s="51" t="s">
        <v>512</v>
      </c>
      <c r="F18" s="139"/>
    </row>
    <row r="19" spans="1:6" ht="15" thickBot="1" x14ac:dyDescent="0.35">
      <c r="A19" s="631"/>
      <c r="C19" s="140"/>
      <c r="D19" s="189"/>
      <c r="E19" s="189"/>
      <c r="F19" s="141"/>
    </row>
    <row r="20" spans="1:6" ht="15" thickBot="1" x14ac:dyDescent="0.35">
      <c r="A20" s="631"/>
    </row>
    <row r="21" spans="1:6" x14ac:dyDescent="0.3">
      <c r="A21" s="631"/>
      <c r="C21" s="143" t="s">
        <v>260</v>
      </c>
      <c r="D21" s="195"/>
      <c r="E21" s="195"/>
      <c r="F21" s="144"/>
    </row>
    <row r="22" spans="1:6" x14ac:dyDescent="0.3">
      <c r="A22" s="631"/>
      <c r="C22" s="209" t="s">
        <v>321</v>
      </c>
      <c r="D22" s="346" t="s">
        <v>511</v>
      </c>
      <c r="F22" s="188"/>
    </row>
    <row r="23" spans="1:6" ht="15" thickBot="1" x14ac:dyDescent="0.35">
      <c r="A23" s="631"/>
      <c r="C23" s="145"/>
      <c r="D23" s="189"/>
      <c r="E23" s="189"/>
      <c r="F23" s="141"/>
    </row>
    <row r="24" spans="1:6" x14ac:dyDescent="0.3">
      <c r="A24" s="631"/>
      <c r="C24" s="146"/>
    </row>
  </sheetData>
  <mergeCells count="8">
    <mergeCell ref="A17:A24"/>
    <mergeCell ref="A4:A14"/>
    <mergeCell ref="C4:F4"/>
    <mergeCell ref="H4:J4"/>
    <mergeCell ref="C5:D5"/>
    <mergeCell ref="C6:D6"/>
    <mergeCell ref="C7:D7"/>
    <mergeCell ref="C8:D8"/>
  </mergeCells>
  <hyperlinks>
    <hyperlink ref="D22" r:id="rId1" xr:uid="{1FF8B5DE-4136-4A1C-B1BF-448955FE103F}"/>
    <hyperlink ref="D18" r:id="rId2" xr:uid="{1D68715A-54E9-43DE-B10D-ACA82BBBEE30}"/>
  </hyperlinks>
  <pageMargins left="0.7" right="0.7" top="0.75" bottom="0.75" header="0.3" footer="0.3"/>
  <pageSetup paperSize="9" orientation="portrait"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97A30-9551-4B6E-82ED-C32280B8B48E}">
  <sheetPr>
    <tabColor theme="6" tint="0.79998168889431442"/>
  </sheetPr>
  <dimension ref="A1:J24"/>
  <sheetViews>
    <sheetView topLeftCell="A3" workbookViewId="0">
      <selection activeCell="H25" sqref="H25"/>
    </sheetView>
  </sheetViews>
  <sheetFormatPr defaultColWidth="8.88671875" defaultRowHeight="14.4" x14ac:dyDescent="0.3"/>
  <cols>
    <col min="1" max="1" width="8.88671875" style="134"/>
    <col min="2" max="2" width="9.6640625" style="134" customWidth="1"/>
    <col min="3" max="3" width="13.6640625" style="134" customWidth="1"/>
    <col min="4" max="4" width="34.33203125" style="134" customWidth="1"/>
    <col min="5" max="6" width="8.88671875" style="134"/>
    <col min="7" max="7" width="18" style="134" customWidth="1"/>
    <col min="8" max="8" width="35.6640625" style="134" customWidth="1"/>
    <col min="9" max="16384" width="8.88671875" style="134"/>
  </cols>
  <sheetData>
    <row r="1" spans="1:10" s="149" customFormat="1" ht="35.4" customHeight="1" x14ac:dyDescent="0.4">
      <c r="A1" s="148" t="s">
        <v>323</v>
      </c>
    </row>
    <row r="2" spans="1:10" s="150" customFormat="1" ht="31.2" customHeight="1" x14ac:dyDescent="0.3">
      <c r="A2" s="150" t="s">
        <v>401</v>
      </c>
    </row>
    <row r="3" spans="1:10" ht="15" thickBot="1" x14ac:dyDescent="0.35"/>
    <row r="4" spans="1:10" s="142" customFormat="1" ht="15.6" x14ac:dyDescent="0.3">
      <c r="A4" s="639" t="s">
        <v>258</v>
      </c>
      <c r="C4" s="640" t="s">
        <v>259</v>
      </c>
      <c r="D4" s="641"/>
      <c r="E4" s="641"/>
      <c r="F4" s="642"/>
      <c r="H4" s="652" t="s">
        <v>265</v>
      </c>
      <c r="I4" s="653"/>
      <c r="J4" s="654"/>
    </row>
    <row r="5" spans="1:10" x14ac:dyDescent="0.3">
      <c r="A5" s="639"/>
      <c r="C5" s="643"/>
      <c r="D5" s="644"/>
      <c r="E5" s="191" t="s">
        <v>260</v>
      </c>
      <c r="F5" s="200" t="s">
        <v>261</v>
      </c>
      <c r="H5" s="199"/>
      <c r="I5" s="191" t="s">
        <v>260</v>
      </c>
      <c r="J5" s="200" t="s">
        <v>261</v>
      </c>
    </row>
    <row r="6" spans="1:10" ht="42" customHeight="1" x14ac:dyDescent="0.3">
      <c r="A6" s="639"/>
      <c r="C6" s="858" t="s">
        <v>402</v>
      </c>
      <c r="D6" s="859"/>
      <c r="E6" s="192">
        <v>6</v>
      </c>
      <c r="F6" s="482">
        <v>7</v>
      </c>
      <c r="H6" s="208" t="s">
        <v>317</v>
      </c>
      <c r="I6" s="192">
        <f>I7+I8</f>
        <v>6</v>
      </c>
      <c r="J6" s="482">
        <v>7</v>
      </c>
    </row>
    <row r="7" spans="1:10" x14ac:dyDescent="0.3">
      <c r="A7" s="639"/>
      <c r="C7" s="648" t="s">
        <v>270</v>
      </c>
      <c r="D7" s="626"/>
      <c r="E7" s="206">
        <v>6</v>
      </c>
      <c r="F7" s="483">
        <v>7</v>
      </c>
      <c r="H7" s="197" t="s">
        <v>270</v>
      </c>
      <c r="I7" s="206">
        <v>6</v>
      </c>
      <c r="J7" s="483">
        <v>7</v>
      </c>
    </row>
    <row r="8" spans="1:10" ht="15" thickBot="1" x14ac:dyDescent="0.35">
      <c r="A8" s="639"/>
      <c r="C8" s="821" t="s">
        <v>123</v>
      </c>
      <c r="D8" s="822"/>
      <c r="E8" s="207">
        <v>0</v>
      </c>
      <c r="F8" s="484">
        <v>0</v>
      </c>
      <c r="H8" s="198" t="s">
        <v>123</v>
      </c>
      <c r="I8" s="207">
        <v>0</v>
      </c>
      <c r="J8" s="484">
        <v>0</v>
      </c>
    </row>
    <row r="9" spans="1:10" x14ac:dyDescent="0.3">
      <c r="A9" s="639"/>
      <c r="C9" s="146"/>
      <c r="H9" s="208" t="s">
        <v>318</v>
      </c>
      <c r="I9" s="192">
        <f>I10+I11</f>
        <v>0</v>
      </c>
      <c r="J9" s="482">
        <v>0</v>
      </c>
    </row>
    <row r="10" spans="1:10" x14ac:dyDescent="0.3">
      <c r="A10" s="639"/>
      <c r="C10" s="146"/>
      <c r="H10" s="197" t="s">
        <v>270</v>
      </c>
      <c r="I10" s="206">
        <v>0</v>
      </c>
      <c r="J10" s="483">
        <v>0</v>
      </c>
    </row>
    <row r="11" spans="1:10" ht="15" thickBot="1" x14ac:dyDescent="0.35">
      <c r="A11" s="639"/>
      <c r="C11" s="146"/>
      <c r="H11" s="198" t="s">
        <v>123</v>
      </c>
      <c r="I11" s="207">
        <v>0</v>
      </c>
      <c r="J11" s="484">
        <v>0</v>
      </c>
    </row>
    <row r="12" spans="1:10" x14ac:dyDescent="0.3">
      <c r="A12" s="639"/>
      <c r="C12" s="146"/>
      <c r="H12" s="208" t="s">
        <v>320</v>
      </c>
      <c r="I12" s="192">
        <f>I13+I14</f>
        <v>0</v>
      </c>
      <c r="J12" s="482">
        <v>0</v>
      </c>
    </row>
    <row r="13" spans="1:10" x14ac:dyDescent="0.3">
      <c r="A13" s="639"/>
      <c r="C13" s="146"/>
      <c r="H13" s="197" t="s">
        <v>270</v>
      </c>
      <c r="I13" s="206">
        <v>0</v>
      </c>
      <c r="J13" s="483">
        <v>0</v>
      </c>
    </row>
    <row r="14" spans="1:10" ht="15" thickBot="1" x14ac:dyDescent="0.35">
      <c r="A14" s="639"/>
      <c r="C14" s="146"/>
      <c r="H14" s="198" t="s">
        <v>123</v>
      </c>
      <c r="I14" s="207">
        <v>0</v>
      </c>
      <c r="J14" s="484">
        <v>0</v>
      </c>
    </row>
    <row r="15" spans="1:10" x14ac:dyDescent="0.3">
      <c r="C15" s="146"/>
      <c r="H15" s="479" t="s">
        <v>319</v>
      </c>
    </row>
    <row r="16" spans="1:10" ht="15" thickBot="1" x14ac:dyDescent="0.35">
      <c r="C16" s="146"/>
    </row>
    <row r="17" spans="1:6" x14ac:dyDescent="0.3">
      <c r="A17" s="631" t="s">
        <v>162</v>
      </c>
      <c r="C17" s="136" t="s">
        <v>263</v>
      </c>
      <c r="D17" s="193"/>
      <c r="E17" s="194"/>
      <c r="F17" s="137"/>
    </row>
    <row r="18" spans="1:6" x14ac:dyDescent="0.3">
      <c r="A18" s="631"/>
      <c r="C18" s="347" t="s">
        <v>513</v>
      </c>
      <c r="D18" s="51" t="s">
        <v>512</v>
      </c>
      <c r="F18" s="139"/>
    </row>
    <row r="19" spans="1:6" ht="15" thickBot="1" x14ac:dyDescent="0.35">
      <c r="A19" s="631"/>
      <c r="C19" s="140"/>
      <c r="D19" s="189"/>
      <c r="E19" s="189"/>
      <c r="F19" s="141"/>
    </row>
    <row r="20" spans="1:6" ht="15" thickBot="1" x14ac:dyDescent="0.35">
      <c r="A20" s="631"/>
    </row>
    <row r="21" spans="1:6" x14ac:dyDescent="0.3">
      <c r="A21" s="631"/>
      <c r="C21" s="143" t="s">
        <v>260</v>
      </c>
      <c r="D21" s="195"/>
      <c r="E21" s="195"/>
      <c r="F21" s="144"/>
    </row>
    <row r="22" spans="1:6" x14ac:dyDescent="0.3">
      <c r="A22" s="631"/>
      <c r="C22" s="209" t="s">
        <v>321</v>
      </c>
      <c r="D22" s="153" t="s">
        <v>322</v>
      </c>
      <c r="F22" s="188"/>
    </row>
    <row r="23" spans="1:6" ht="15" thickBot="1" x14ac:dyDescent="0.35">
      <c r="A23" s="631"/>
      <c r="C23" s="145"/>
      <c r="D23" s="189"/>
      <c r="E23" s="189"/>
      <c r="F23" s="141"/>
    </row>
    <row r="24" spans="1:6" x14ac:dyDescent="0.3">
      <c r="A24" s="631"/>
      <c r="C24" s="146"/>
    </row>
  </sheetData>
  <mergeCells count="8">
    <mergeCell ref="A17:A24"/>
    <mergeCell ref="A4:A14"/>
    <mergeCell ref="C4:F4"/>
    <mergeCell ref="H4:J4"/>
    <mergeCell ref="C5:D5"/>
    <mergeCell ref="C6:D6"/>
    <mergeCell ref="C7:D7"/>
    <mergeCell ref="C8:D8"/>
  </mergeCells>
  <hyperlinks>
    <hyperlink ref="D22" r:id="rId1" display="../../../../../../:w:/t/Team428/Eco5l1uSyKxGpT84ewEMEIEBQqI1tUergTKdO9pj4TRdxQ?e=mxxtxj" xr:uid="{FE5EF836-47EE-48C9-A152-034779F5275F}"/>
    <hyperlink ref="D18" r:id="rId2" xr:uid="{996D2DE0-58A6-46CD-B923-4010B9417E0C}"/>
  </hyperlinks>
  <pageMargins left="0.7" right="0.7" top="0.75" bottom="0.75" header="0.3" footer="0.3"/>
  <pageSetup paperSize="9" orientation="portrait"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DFC21-F582-4A0E-B2DA-CE72C81F5D21}">
  <sheetPr>
    <tabColor theme="6" tint="0.79998168889431442"/>
  </sheetPr>
  <dimension ref="A1:I35"/>
  <sheetViews>
    <sheetView zoomScale="80" zoomScaleNormal="80" workbookViewId="0">
      <selection activeCell="C24" sqref="C24"/>
    </sheetView>
  </sheetViews>
  <sheetFormatPr defaultColWidth="8.88671875" defaultRowHeight="14.4" x14ac:dyDescent="0.3"/>
  <cols>
    <col min="1" max="1" width="8.88671875" style="134"/>
    <col min="2" max="2" width="9.33203125" style="134" customWidth="1"/>
    <col min="3" max="3" width="10.88671875" style="134" bestFit="1" customWidth="1"/>
    <col min="4" max="4" width="22.109375" style="134" bestFit="1" customWidth="1"/>
    <col min="5" max="5" width="17.6640625" style="134" bestFit="1" customWidth="1"/>
    <col min="6" max="6" width="15.109375" style="134" bestFit="1" customWidth="1"/>
    <col min="7" max="7" width="8.88671875" style="134"/>
    <col min="8" max="8" width="14.6640625" style="134" customWidth="1"/>
    <col min="9" max="9" width="19.109375" style="134" bestFit="1" customWidth="1"/>
    <col min="10" max="10" width="21.44140625" style="134" customWidth="1"/>
    <col min="11" max="11" width="11.44140625" style="134" customWidth="1"/>
    <col min="12" max="12" width="15.33203125" style="134" customWidth="1"/>
    <col min="13" max="16384" width="8.88671875" style="134"/>
  </cols>
  <sheetData>
    <row r="1" spans="1:9" s="149" customFormat="1" ht="35.4" customHeight="1" x14ac:dyDescent="0.4">
      <c r="A1" s="148" t="s">
        <v>467</v>
      </c>
    </row>
    <row r="2" spans="1:9" s="150" customFormat="1" ht="31.2" customHeight="1" x14ac:dyDescent="0.3">
      <c r="A2" s="150" t="s">
        <v>466</v>
      </c>
    </row>
    <row r="3" spans="1:9" s="142" customFormat="1" ht="31.2" customHeight="1" thickBot="1" x14ac:dyDescent="0.35"/>
    <row r="4" spans="1:9" ht="33.75" customHeight="1" x14ac:dyDescent="0.3">
      <c r="A4" s="639" t="s">
        <v>258</v>
      </c>
      <c r="B4" s="142"/>
      <c r="C4" s="640" t="s">
        <v>259</v>
      </c>
      <c r="D4" s="641"/>
      <c r="E4" s="641"/>
      <c r="F4" s="642"/>
    </row>
    <row r="5" spans="1:9" x14ac:dyDescent="0.3">
      <c r="A5" s="639"/>
      <c r="C5" s="643"/>
      <c r="D5" s="644"/>
      <c r="E5" s="191" t="s">
        <v>260</v>
      </c>
      <c r="F5" s="200" t="s">
        <v>261</v>
      </c>
    </row>
    <row r="6" spans="1:9" x14ac:dyDescent="0.3">
      <c r="A6" s="639"/>
      <c r="C6" s="819" t="s">
        <v>466</v>
      </c>
      <c r="D6" s="820"/>
      <c r="E6" s="285">
        <v>13</v>
      </c>
      <c r="F6" s="368">
        <f>F7+F8+F9</f>
        <v>47</v>
      </c>
    </row>
    <row r="7" spans="1:9" x14ac:dyDescent="0.3">
      <c r="A7" s="639"/>
      <c r="C7" s="648" t="s">
        <v>270</v>
      </c>
      <c r="D7" s="626"/>
      <c r="E7" s="287">
        <v>13</v>
      </c>
      <c r="F7" s="502">
        <f>12+5+22+1</f>
        <v>40</v>
      </c>
    </row>
    <row r="8" spans="1:9" x14ac:dyDescent="0.3">
      <c r="A8" s="639"/>
      <c r="C8" s="648" t="s">
        <v>123</v>
      </c>
      <c r="D8" s="626"/>
      <c r="E8" s="287">
        <v>0</v>
      </c>
      <c r="F8" s="502">
        <v>0</v>
      </c>
    </row>
    <row r="9" spans="1:9" ht="15" thickBot="1" x14ac:dyDescent="0.35">
      <c r="A9" s="639"/>
      <c r="C9" s="860" t="s">
        <v>617</v>
      </c>
      <c r="D9" s="861"/>
      <c r="E9" s="286">
        <v>0</v>
      </c>
      <c r="F9" s="503">
        <v>7</v>
      </c>
    </row>
    <row r="10" spans="1:9" x14ac:dyDescent="0.3">
      <c r="A10" s="639"/>
      <c r="C10" s="146"/>
      <c r="H10" s="843"/>
      <c r="I10" s="843"/>
    </row>
    <row r="11" spans="1:9" ht="15" thickBot="1" x14ac:dyDescent="0.35">
      <c r="H11" s="262"/>
    </row>
    <row r="12" spans="1:9" ht="14.4" customHeight="1" x14ac:dyDescent="0.3">
      <c r="A12" s="631" t="s">
        <v>162</v>
      </c>
      <c r="C12" s="143" t="s">
        <v>260</v>
      </c>
      <c r="D12" s="195"/>
      <c r="E12" s="374"/>
    </row>
    <row r="13" spans="1:9" ht="14.4" customHeight="1" x14ac:dyDescent="0.3">
      <c r="A13" s="631"/>
      <c r="C13" s="196" t="s">
        <v>162</v>
      </c>
      <c r="D13" s="485" t="s">
        <v>272</v>
      </c>
      <c r="E13" s="233" t="s">
        <v>289</v>
      </c>
    </row>
    <row r="14" spans="1:9" x14ac:dyDescent="0.3">
      <c r="A14" s="631"/>
      <c r="C14" s="490" t="s">
        <v>471</v>
      </c>
      <c r="D14" s="486" t="s">
        <v>469</v>
      </c>
      <c r="E14" s="498">
        <v>12</v>
      </c>
    </row>
    <row r="15" spans="1:9" ht="15" thickBot="1" x14ac:dyDescent="0.35">
      <c r="A15" s="631"/>
      <c r="C15" s="499" t="s">
        <v>472</v>
      </c>
      <c r="D15" s="500" t="s">
        <v>470</v>
      </c>
      <c r="E15" s="501">
        <v>1</v>
      </c>
    </row>
    <row r="16" spans="1:9" x14ac:dyDescent="0.3">
      <c r="A16" s="631"/>
    </row>
    <row r="17" spans="1:5" ht="15" thickBot="1" x14ac:dyDescent="0.35">
      <c r="A17" s="631"/>
    </row>
    <row r="18" spans="1:5" x14ac:dyDescent="0.3">
      <c r="A18" s="631"/>
      <c r="C18" s="136" t="s">
        <v>558</v>
      </c>
      <c r="D18" s="193"/>
      <c r="E18" s="137"/>
    </row>
    <row r="19" spans="1:5" x14ac:dyDescent="0.3">
      <c r="A19" s="631"/>
      <c r="C19" s="487" t="s">
        <v>162</v>
      </c>
      <c r="D19" s="485" t="s">
        <v>272</v>
      </c>
      <c r="E19" s="491" t="s">
        <v>572</v>
      </c>
    </row>
    <row r="20" spans="1:5" x14ac:dyDescent="0.3">
      <c r="A20" s="631"/>
      <c r="C20" s="492" t="s">
        <v>563</v>
      </c>
      <c r="D20" s="471" t="s">
        <v>469</v>
      </c>
      <c r="E20" s="493" t="s">
        <v>562</v>
      </c>
    </row>
    <row r="21" spans="1:5" x14ac:dyDescent="0.3">
      <c r="A21" s="631"/>
      <c r="C21" s="492" t="s">
        <v>566</v>
      </c>
      <c r="D21" s="489" t="s">
        <v>564</v>
      </c>
      <c r="E21" s="493" t="s">
        <v>565</v>
      </c>
    </row>
    <row r="22" spans="1:5" x14ac:dyDescent="0.3">
      <c r="A22" s="631"/>
      <c r="C22" s="492" t="s">
        <v>569</v>
      </c>
      <c r="D22" s="471" t="s">
        <v>567</v>
      </c>
      <c r="E22" s="494" t="s">
        <v>568</v>
      </c>
    </row>
    <row r="23" spans="1:5" x14ac:dyDescent="0.3">
      <c r="A23" s="631"/>
      <c r="C23" s="492" t="s">
        <v>571</v>
      </c>
      <c r="D23" s="471" t="s">
        <v>470</v>
      </c>
      <c r="E23" s="494" t="s">
        <v>570</v>
      </c>
    </row>
    <row r="24" spans="1:5" ht="29.4" customHeight="1" thickBot="1" x14ac:dyDescent="0.35">
      <c r="A24" s="631"/>
      <c r="B24" s="152"/>
      <c r="C24" s="495" t="s">
        <v>620</v>
      </c>
      <c r="D24" s="496" t="s">
        <v>618</v>
      </c>
      <c r="E24" s="497" t="s">
        <v>619</v>
      </c>
    </row>
    <row r="25" spans="1:5" x14ac:dyDescent="0.3">
      <c r="A25" s="631"/>
    </row>
    <row r="26" spans="1:5" x14ac:dyDescent="0.3">
      <c r="B26" s="135"/>
      <c r="C26" s="504" t="s">
        <v>631</v>
      </c>
    </row>
    <row r="32" spans="1:5" x14ac:dyDescent="0.3">
      <c r="B32" s="135"/>
    </row>
    <row r="33" spans="2:2" x14ac:dyDescent="0.3">
      <c r="B33" s="152"/>
    </row>
    <row r="34" spans="2:2" x14ac:dyDescent="0.3">
      <c r="B34" s="152"/>
    </row>
    <row r="35" spans="2:2" x14ac:dyDescent="0.3">
      <c r="B35" s="152"/>
    </row>
  </sheetData>
  <mergeCells count="9">
    <mergeCell ref="A12:A25"/>
    <mergeCell ref="A4:A10"/>
    <mergeCell ref="C4:F4"/>
    <mergeCell ref="H10:I10"/>
    <mergeCell ref="C5:D5"/>
    <mergeCell ref="C6:D6"/>
    <mergeCell ref="C7:D7"/>
    <mergeCell ref="C8:D8"/>
    <mergeCell ref="C9:D9"/>
  </mergeCells>
  <hyperlinks>
    <hyperlink ref="C23" r:id="rId1" display="https://defra.sharepoint.com/:i:/r/sites/T_WorkDelivery52/Environmental Pollution Programme/Vietnam Outputs/WM_CED/113_Mapping/WM113_Map_Land_value_OWB_hotspots.jpg?csf=1&amp;web=1&amp;e=1YL7Ri" xr:uid="{E5C1D8A8-50D8-4902-94BF-541C2AE8B182}"/>
    <hyperlink ref="C20" r:id="rId2" xr:uid="{664A1510-3D09-4AFB-A82D-4CB250DE3D5C}"/>
    <hyperlink ref="C21" r:id="rId3" display="../../../../../../:f:/r/sites/T_WorkDelivery52/Environmental Pollution Programme/Vietnam Outputs/AP_VACNE/AP2.1 D2 Maps_PM2.5_2025?csf=1&amp;web=1&amp;e=S6dr77" xr:uid="{246C0CB1-D0D4-4E00-BE9F-C6310A8E341C}"/>
    <hyperlink ref="C22" r:id="rId4" xr:uid="{3F59ECC3-6B0D-493C-942C-D1D57C25ACB4}"/>
    <hyperlink ref="C24" r:id="rId5" display="https://defra.sharepoint.com/:x:/t/Team428/IQD5hafxoDvMSrA2C4PFY9cMAaidtibWm3L1q7tvwjxwws0?e=TsfYPq" xr:uid="{6CED40B9-ADF8-4977-88D4-7C7BE320472D}"/>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71F99-65B2-41C3-879B-AAD8F15A3F6F}">
  <sheetPr>
    <tabColor theme="6" tint="0.79998168889431442"/>
  </sheetPr>
  <dimension ref="A1:J29"/>
  <sheetViews>
    <sheetView workbookViewId="0">
      <selection activeCell="E28" sqref="E28"/>
    </sheetView>
  </sheetViews>
  <sheetFormatPr defaultColWidth="8.88671875" defaultRowHeight="14.4" x14ac:dyDescent="0.3"/>
  <cols>
    <col min="1" max="1" width="8.88671875" style="134"/>
    <col min="2" max="2" width="9.33203125" style="134" customWidth="1"/>
    <col min="3" max="3" width="10.88671875" style="134" bestFit="1" customWidth="1"/>
    <col min="4" max="4" width="22.109375" style="134" bestFit="1" customWidth="1"/>
    <col min="5" max="5" width="17.6640625" style="134" bestFit="1" customWidth="1"/>
    <col min="6" max="6" width="15.109375" style="134" bestFit="1" customWidth="1"/>
    <col min="7" max="7" width="8.88671875" style="134"/>
    <col min="8" max="8" width="14.6640625" style="134" customWidth="1"/>
    <col min="9" max="9" width="19.109375" style="134" bestFit="1" customWidth="1"/>
    <col min="10" max="10" width="21.44140625" style="134" customWidth="1"/>
    <col min="11" max="11" width="11.44140625" style="134" customWidth="1"/>
    <col min="12" max="12" width="15.33203125" style="134" customWidth="1"/>
    <col min="13" max="16384" width="8.88671875" style="134"/>
  </cols>
  <sheetData>
    <row r="1" spans="1:10" s="149" customFormat="1" ht="35.4" customHeight="1" x14ac:dyDescent="0.4">
      <c r="A1" s="148" t="s">
        <v>468</v>
      </c>
    </row>
    <row r="2" spans="1:10" s="150" customFormat="1" ht="31.2" customHeight="1" x14ac:dyDescent="0.3">
      <c r="A2" s="150" t="s">
        <v>473</v>
      </c>
    </row>
    <row r="3" spans="1:10" s="142" customFormat="1" ht="31.2" customHeight="1" thickBot="1" x14ac:dyDescent="0.35"/>
    <row r="4" spans="1:10" ht="33.75" customHeight="1" x14ac:dyDescent="0.3">
      <c r="A4" s="639" t="s">
        <v>258</v>
      </c>
      <c r="B4" s="142"/>
      <c r="C4" s="640" t="s">
        <v>259</v>
      </c>
      <c r="D4" s="641"/>
      <c r="E4" s="641"/>
      <c r="F4" s="642"/>
    </row>
    <row r="5" spans="1:10" x14ac:dyDescent="0.3">
      <c r="A5" s="639"/>
      <c r="C5" s="643"/>
      <c r="D5" s="644"/>
      <c r="E5" s="191" t="s">
        <v>260</v>
      </c>
      <c r="F5" s="200" t="s">
        <v>261</v>
      </c>
    </row>
    <row r="6" spans="1:10" ht="15" thickBot="1" x14ac:dyDescent="0.35">
      <c r="A6" s="639"/>
      <c r="C6" s="819" t="s">
        <v>473</v>
      </c>
      <c r="D6" s="820"/>
      <c r="E6" s="331">
        <v>30</v>
      </c>
      <c r="F6" s="368">
        <v>26</v>
      </c>
    </row>
    <row r="7" spans="1:10" ht="15" thickBot="1" x14ac:dyDescent="0.35">
      <c r="A7" s="639"/>
      <c r="C7" s="648" t="s">
        <v>270</v>
      </c>
      <c r="D7" s="626"/>
      <c r="E7" s="331">
        <v>30</v>
      </c>
      <c r="F7" s="502">
        <v>26</v>
      </c>
    </row>
    <row r="8" spans="1:10" ht="15" thickBot="1" x14ac:dyDescent="0.35">
      <c r="A8" s="639"/>
      <c r="C8" s="821" t="s">
        <v>123</v>
      </c>
      <c r="D8" s="822"/>
      <c r="E8" s="331">
        <v>0</v>
      </c>
      <c r="F8" s="505">
        <v>0</v>
      </c>
    </row>
    <row r="9" spans="1:10" x14ac:dyDescent="0.3">
      <c r="A9" s="639"/>
      <c r="C9" s="146"/>
    </row>
    <row r="10" spans="1:10" ht="15" thickBot="1" x14ac:dyDescent="0.35">
      <c r="C10" s="146"/>
      <c r="H10" s="262"/>
    </row>
    <row r="11" spans="1:10" ht="14.4" customHeight="1" x14ac:dyDescent="0.3">
      <c r="A11" s="631" t="s">
        <v>162</v>
      </c>
      <c r="C11" s="143" t="s">
        <v>260</v>
      </c>
      <c r="D11" s="195"/>
      <c r="E11" s="374"/>
      <c r="H11" s="143" t="s">
        <v>543</v>
      </c>
      <c r="I11" s="195"/>
      <c r="J11" s="374"/>
    </row>
    <row r="12" spans="1:10" x14ac:dyDescent="0.3">
      <c r="A12" s="631"/>
      <c r="C12" s="196" t="s">
        <v>162</v>
      </c>
      <c r="D12" s="192" t="s">
        <v>272</v>
      </c>
      <c r="E12" s="233" t="s">
        <v>289</v>
      </c>
      <c r="H12" s="853" t="s">
        <v>439</v>
      </c>
      <c r="I12" s="854"/>
      <c r="J12" s="855"/>
    </row>
    <row r="13" spans="1:10" x14ac:dyDescent="0.3">
      <c r="A13" s="631"/>
      <c r="C13" s="632" t="s">
        <v>471</v>
      </c>
      <c r="D13" s="36" t="s">
        <v>474</v>
      </c>
      <c r="E13" s="506">
        <v>30</v>
      </c>
      <c r="H13" s="297"/>
      <c r="J13" s="139"/>
    </row>
    <row r="14" spans="1:10" ht="15" thickBot="1" x14ac:dyDescent="0.35">
      <c r="A14" s="631"/>
      <c r="C14" s="840"/>
      <c r="D14" s="253"/>
      <c r="E14" s="507"/>
      <c r="H14" s="140"/>
      <c r="I14" s="189"/>
      <c r="J14" s="141"/>
    </row>
    <row r="15" spans="1:10" ht="15" thickBot="1" x14ac:dyDescent="0.35">
      <c r="A15" s="631"/>
    </row>
    <row r="16" spans="1:10" x14ac:dyDescent="0.3">
      <c r="A16" s="631"/>
      <c r="C16" s="136" t="s">
        <v>558</v>
      </c>
      <c r="D16" s="193"/>
      <c r="E16" s="137"/>
      <c r="H16" s="136" t="s">
        <v>544</v>
      </c>
      <c r="I16" s="508"/>
      <c r="J16" s="509"/>
    </row>
    <row r="17" spans="1:10" ht="15" thickBot="1" x14ac:dyDescent="0.35">
      <c r="A17" s="631"/>
      <c r="C17" s="196" t="s">
        <v>162</v>
      </c>
      <c r="D17" s="192" t="s">
        <v>272</v>
      </c>
      <c r="E17" s="233" t="s">
        <v>289</v>
      </c>
      <c r="H17" s="862" t="s">
        <v>545</v>
      </c>
      <c r="I17" s="863"/>
      <c r="J17" s="864"/>
    </row>
    <row r="18" spans="1:10" x14ac:dyDescent="0.3">
      <c r="A18" s="631"/>
      <c r="C18" s="394" t="s">
        <v>563</v>
      </c>
      <c r="D18" s="36" t="s">
        <v>474</v>
      </c>
      <c r="E18" s="506">
        <v>26</v>
      </c>
      <c r="H18" s="865"/>
      <c r="I18" s="866"/>
      <c r="J18" s="867"/>
    </row>
    <row r="19" spans="1:10" ht="15" thickBot="1" x14ac:dyDescent="0.35">
      <c r="A19" s="631"/>
      <c r="C19" s="410"/>
      <c r="D19" s="253"/>
      <c r="E19" s="507"/>
      <c r="H19" s="510"/>
      <c r="I19" s="511"/>
      <c r="J19" s="512"/>
    </row>
    <row r="20" spans="1:10" x14ac:dyDescent="0.3">
      <c r="B20" s="135"/>
    </row>
    <row r="25" spans="1:10" x14ac:dyDescent="0.3">
      <c r="H25" s="158"/>
    </row>
    <row r="26" spans="1:10" x14ac:dyDescent="0.3">
      <c r="B26" s="135"/>
    </row>
    <row r="27" spans="1:10" x14ac:dyDescent="0.3">
      <c r="B27" s="152"/>
    </row>
    <row r="28" spans="1:10" x14ac:dyDescent="0.3">
      <c r="B28" s="152"/>
    </row>
    <row r="29" spans="1:10" x14ac:dyDescent="0.3">
      <c r="B29" s="152"/>
    </row>
  </sheetData>
  <mergeCells count="11">
    <mergeCell ref="H12:J12"/>
    <mergeCell ref="H17:J17"/>
    <mergeCell ref="H18:J18"/>
    <mergeCell ref="A11:A19"/>
    <mergeCell ref="C13:C14"/>
    <mergeCell ref="A4:A9"/>
    <mergeCell ref="C4:F4"/>
    <mergeCell ref="C5:D5"/>
    <mergeCell ref="C6:D6"/>
    <mergeCell ref="C7:D7"/>
    <mergeCell ref="C8:D8"/>
  </mergeCells>
  <hyperlinks>
    <hyperlink ref="H12" r:id="rId1" display="ICF KPI6 Methodology - GOV.UK" xr:uid="{0C7E18D0-C59B-4EF9-988A-CE2C25040EE1}"/>
    <hyperlink ref="H17" r:id="rId2" display="https://defra.sharepoint.com/:x:/r/sites/T_WorkDelivery52/Environmental%20Pollution%20Programme/KPI%20Reporting/EPP%20KPI%20Data%20-%20GAHP%20Commission%20(Defra).xlsx?d=wa1d71201900a48af8ec9d0158c2bf066&amp;csf=1&amp;web=1&amp;e=twmNcW" xr:uid="{C9B99320-94F3-4641-8CFB-97C8A6CEB0FF}"/>
    <hyperlink ref="C18" r:id="rId3" xr:uid="{FD8A4007-F71E-4FA8-AEA8-554CA8B68E7C}"/>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9734D-1AF4-4CAC-AA63-FDF1FAF452A6}">
  <sheetPr codeName="Sheet10">
    <tabColor theme="6" tint="0.79998168889431442"/>
  </sheetPr>
  <dimension ref="A1:Q87"/>
  <sheetViews>
    <sheetView topLeftCell="A3" zoomScale="70" zoomScaleNormal="70" workbookViewId="0">
      <selection activeCell="H24" sqref="H24"/>
    </sheetView>
  </sheetViews>
  <sheetFormatPr defaultColWidth="8.88671875" defaultRowHeight="14.4" x14ac:dyDescent="0.3"/>
  <cols>
    <col min="1" max="1" width="8.88671875" style="134"/>
    <col min="2" max="2" width="9.44140625" style="134" customWidth="1"/>
    <col min="3" max="3" width="16" style="134" customWidth="1"/>
    <col min="4" max="4" width="36.109375" style="134" customWidth="1"/>
    <col min="5" max="5" width="16.33203125" style="134" customWidth="1"/>
    <col min="6" max="6" width="14.109375" style="134" customWidth="1"/>
    <col min="7" max="7" width="8.88671875" style="134"/>
    <col min="8" max="8" width="24.33203125" style="134" customWidth="1"/>
    <col min="9" max="9" width="14" style="134" customWidth="1"/>
    <col min="10" max="10" width="8.88671875" style="134"/>
    <col min="11" max="11" width="22.6640625" style="134" customWidth="1"/>
    <col min="12" max="13" width="16.6640625" style="134" customWidth="1"/>
    <col min="14" max="15" width="8.88671875" style="134"/>
    <col min="16" max="16" width="19.88671875" style="134" customWidth="1"/>
    <col min="17" max="16384" width="8.88671875" style="134"/>
  </cols>
  <sheetData>
    <row r="1" spans="1:17" s="149" customFormat="1" ht="35.4" customHeight="1" x14ac:dyDescent="0.4">
      <c r="A1" s="148" t="s">
        <v>403</v>
      </c>
    </row>
    <row r="2" spans="1:17" s="150" customFormat="1" ht="31.2" customHeight="1" x14ac:dyDescent="0.3">
      <c r="A2" s="150" t="s">
        <v>134</v>
      </c>
    </row>
    <row r="3" spans="1:17" ht="33.75" customHeight="1" thickBot="1" x14ac:dyDescent="0.35">
      <c r="B3" s="657"/>
      <c r="C3" s="657"/>
    </row>
    <row r="4" spans="1:17" ht="33.75" customHeight="1" x14ac:dyDescent="0.3">
      <c r="A4" s="639" t="s">
        <v>475</v>
      </c>
      <c r="B4" s="142"/>
      <c r="C4" s="640" t="s">
        <v>259</v>
      </c>
      <c r="D4" s="641"/>
      <c r="E4" s="641"/>
      <c r="F4" s="642"/>
      <c r="G4" s="142"/>
      <c r="H4" s="652" t="s">
        <v>265</v>
      </c>
      <c r="I4" s="653"/>
      <c r="J4" s="653"/>
      <c r="K4" s="653"/>
      <c r="L4" s="653"/>
      <c r="M4" s="654"/>
      <c r="N4" s="142"/>
      <c r="O4" s="636" t="s">
        <v>290</v>
      </c>
      <c r="P4" s="637"/>
      <c r="Q4" s="638"/>
    </row>
    <row r="5" spans="1:17" ht="33.75" customHeight="1" x14ac:dyDescent="0.3">
      <c r="A5" s="639"/>
      <c r="C5" s="643"/>
      <c r="D5" s="644"/>
      <c r="E5" s="191" t="s">
        <v>260</v>
      </c>
      <c r="F5" s="200" t="s">
        <v>261</v>
      </c>
      <c r="H5" s="201" t="s">
        <v>324</v>
      </c>
      <c r="I5" s="187" t="s">
        <v>267</v>
      </c>
      <c r="J5" s="187" t="s">
        <v>325</v>
      </c>
      <c r="K5" s="187" t="s">
        <v>326</v>
      </c>
      <c r="L5" s="187" t="s">
        <v>234</v>
      </c>
      <c r="M5" s="202" t="s">
        <v>523</v>
      </c>
      <c r="O5" s="645" t="s">
        <v>293</v>
      </c>
      <c r="P5" s="222" t="s">
        <v>294</v>
      </c>
      <c r="Q5" s="451">
        <v>6268</v>
      </c>
    </row>
    <row r="6" spans="1:17" ht="29.4" customHeight="1" x14ac:dyDescent="0.3">
      <c r="A6" s="639"/>
      <c r="C6" s="646" t="s">
        <v>327</v>
      </c>
      <c r="D6" s="647"/>
      <c r="E6" s="210">
        <v>11305</v>
      </c>
      <c r="F6" s="368">
        <f>F7+F8+F9+F10</f>
        <v>20462</v>
      </c>
      <c r="H6" s="916">
        <v>230</v>
      </c>
      <c r="I6" s="517" t="s">
        <v>632</v>
      </c>
      <c r="J6" s="517" t="s">
        <v>633</v>
      </c>
      <c r="K6" s="517" t="s">
        <v>248</v>
      </c>
      <c r="L6" s="190" t="s">
        <v>237</v>
      </c>
      <c r="M6" s="480" t="s">
        <v>635</v>
      </c>
      <c r="O6" s="645"/>
      <c r="P6" s="222" t="s">
        <v>296</v>
      </c>
      <c r="Q6" s="451">
        <v>5709</v>
      </c>
    </row>
    <row r="7" spans="1:17" x14ac:dyDescent="0.3">
      <c r="A7" s="639"/>
      <c r="C7" s="648" t="s">
        <v>270</v>
      </c>
      <c r="D7" s="626"/>
      <c r="E7" s="212">
        <v>11225</v>
      </c>
      <c r="F7" s="502">
        <f>12495+7644</f>
        <v>20139</v>
      </c>
      <c r="H7" s="916">
        <v>300</v>
      </c>
      <c r="I7" s="517" t="s">
        <v>632</v>
      </c>
      <c r="J7" s="517" t="s">
        <v>633</v>
      </c>
      <c r="K7" s="517" t="s">
        <v>248</v>
      </c>
      <c r="L7" s="190" t="s">
        <v>237</v>
      </c>
      <c r="M7" s="480" t="s">
        <v>636</v>
      </c>
      <c r="O7" s="645"/>
      <c r="P7" s="223" t="s">
        <v>297</v>
      </c>
      <c r="Q7" s="452">
        <f>811+7644</f>
        <v>8455</v>
      </c>
    </row>
    <row r="8" spans="1:17" x14ac:dyDescent="0.3">
      <c r="A8" s="639"/>
      <c r="C8" s="649" t="s">
        <v>123</v>
      </c>
      <c r="D8" s="650"/>
      <c r="E8" s="285">
        <v>80</v>
      </c>
      <c r="F8" s="521">
        <v>213</v>
      </c>
      <c r="H8" s="916">
        <v>4835</v>
      </c>
      <c r="I8" s="425" t="s">
        <v>632</v>
      </c>
      <c r="J8" s="425" t="s">
        <v>223</v>
      </c>
      <c r="K8" s="517" t="s">
        <v>248</v>
      </c>
      <c r="L8" s="190" t="s">
        <v>237</v>
      </c>
      <c r="M8" s="480" t="s">
        <v>635</v>
      </c>
      <c r="O8" s="651" t="s">
        <v>298</v>
      </c>
      <c r="P8" s="220" t="s">
        <v>299</v>
      </c>
      <c r="Q8" s="452"/>
    </row>
    <row r="9" spans="1:17" x14ac:dyDescent="0.3">
      <c r="A9" s="639"/>
      <c r="C9" s="660" t="s">
        <v>591</v>
      </c>
      <c r="D9" s="626"/>
      <c r="E9" s="287" t="s">
        <v>485</v>
      </c>
      <c r="F9" s="522">
        <v>105</v>
      </c>
      <c r="H9" s="917">
        <v>6509</v>
      </c>
      <c r="I9" s="425" t="s">
        <v>632</v>
      </c>
      <c r="J9" s="425" t="s">
        <v>223</v>
      </c>
      <c r="K9" s="517" t="s">
        <v>248</v>
      </c>
      <c r="L9" s="190" t="s">
        <v>237</v>
      </c>
      <c r="M9" s="480" t="s">
        <v>635</v>
      </c>
      <c r="O9" s="651"/>
      <c r="P9" s="220" t="s">
        <v>638</v>
      </c>
      <c r="Q9" s="452">
        <v>856</v>
      </c>
    </row>
    <row r="10" spans="1:17" x14ac:dyDescent="0.3">
      <c r="A10" s="639"/>
      <c r="C10" s="655" t="s">
        <v>617</v>
      </c>
      <c r="D10" s="655"/>
      <c r="E10" s="523" t="s">
        <v>485</v>
      </c>
      <c r="F10" s="447">
        <v>5</v>
      </c>
      <c r="H10" s="917">
        <v>230</v>
      </c>
      <c r="I10" s="425" t="s">
        <v>632</v>
      </c>
      <c r="J10" s="425" t="s">
        <v>633</v>
      </c>
      <c r="K10" s="517" t="s">
        <v>248</v>
      </c>
      <c r="L10" s="190" t="s">
        <v>240</v>
      </c>
      <c r="M10" s="480" t="s">
        <v>636</v>
      </c>
      <c r="O10" s="651"/>
      <c r="P10" s="220" t="s">
        <v>301</v>
      </c>
      <c r="Q10" s="452"/>
    </row>
    <row r="11" spans="1:17" x14ac:dyDescent="0.3">
      <c r="A11" s="639"/>
      <c r="C11" s="146"/>
      <c r="H11" s="917">
        <v>200</v>
      </c>
      <c r="I11" s="425" t="s">
        <v>632</v>
      </c>
      <c r="J11" s="425" t="s">
        <v>633</v>
      </c>
      <c r="K11" s="517" t="s">
        <v>248</v>
      </c>
      <c r="L11" s="190" t="s">
        <v>237</v>
      </c>
      <c r="M11" s="480" t="s">
        <v>636</v>
      </c>
      <c r="O11" s="651"/>
      <c r="P11" s="220" t="s">
        <v>302</v>
      </c>
      <c r="Q11" s="452"/>
    </row>
    <row r="12" spans="1:17" x14ac:dyDescent="0.3">
      <c r="A12" s="639"/>
      <c r="C12" s="146"/>
      <c r="H12" s="917">
        <v>32</v>
      </c>
      <c r="I12" s="425" t="s">
        <v>632</v>
      </c>
      <c r="J12" s="425" t="s">
        <v>633</v>
      </c>
      <c r="K12" s="517" t="s">
        <v>248</v>
      </c>
      <c r="L12" s="190" t="s">
        <v>243</v>
      </c>
      <c r="M12" s="480" t="s">
        <v>635</v>
      </c>
      <c r="O12" s="651"/>
      <c r="P12" s="220" t="s">
        <v>303</v>
      </c>
      <c r="Q12" s="452">
        <f>11932+7644</f>
        <v>19576</v>
      </c>
    </row>
    <row r="13" spans="1:17" x14ac:dyDescent="0.3">
      <c r="A13" s="639"/>
      <c r="C13" s="146"/>
      <c r="H13" s="917">
        <v>159</v>
      </c>
      <c r="I13" s="425" t="s">
        <v>632</v>
      </c>
      <c r="J13" s="425" t="s">
        <v>633</v>
      </c>
      <c r="K13" s="517" t="s">
        <v>248</v>
      </c>
      <c r="L13" s="190" t="s">
        <v>243</v>
      </c>
      <c r="M13" s="480" t="s">
        <v>635</v>
      </c>
      <c r="O13" s="651" t="s">
        <v>304</v>
      </c>
      <c r="P13" s="220" t="s">
        <v>305</v>
      </c>
      <c r="Q13" s="452"/>
    </row>
    <row r="14" spans="1:17" x14ac:dyDescent="0.3">
      <c r="A14" s="639"/>
      <c r="C14" s="146"/>
      <c r="H14" s="918">
        <v>7644</v>
      </c>
      <c r="I14" s="926" t="s">
        <v>632</v>
      </c>
      <c r="J14" s="425" t="s">
        <v>633</v>
      </c>
      <c r="K14" s="517" t="s">
        <v>248</v>
      </c>
      <c r="L14" s="190" t="s">
        <v>240</v>
      </c>
      <c r="M14" s="591" t="s">
        <v>636</v>
      </c>
      <c r="O14" s="651"/>
      <c r="P14" s="220" t="s">
        <v>306</v>
      </c>
      <c r="Q14" s="453"/>
    </row>
    <row r="15" spans="1:17" x14ac:dyDescent="0.3">
      <c r="C15" s="146"/>
      <c r="H15" s="919">
        <v>62</v>
      </c>
      <c r="I15" s="425" t="s">
        <v>123</v>
      </c>
      <c r="J15" s="425" t="s">
        <v>633</v>
      </c>
      <c r="K15" s="517" t="s">
        <v>248</v>
      </c>
      <c r="L15" s="190" t="s">
        <v>634</v>
      </c>
      <c r="M15" s="480" t="s">
        <v>635</v>
      </c>
      <c r="O15" s="651"/>
      <c r="P15" s="220" t="s">
        <v>297</v>
      </c>
      <c r="Q15" s="453">
        <f>12788+7644</f>
        <v>20432</v>
      </c>
    </row>
    <row r="16" spans="1:17" x14ac:dyDescent="0.3">
      <c r="C16" s="146"/>
      <c r="H16" s="920">
        <v>130</v>
      </c>
      <c r="I16" s="190" t="s">
        <v>123</v>
      </c>
      <c r="J16" s="190" t="s">
        <v>223</v>
      </c>
      <c r="K16" s="517" t="s">
        <v>248</v>
      </c>
      <c r="L16" s="190" t="s">
        <v>237</v>
      </c>
      <c r="M16" s="480" t="s">
        <v>635</v>
      </c>
      <c r="O16" s="622" t="s">
        <v>307</v>
      </c>
      <c r="P16" s="220" t="s">
        <v>308</v>
      </c>
      <c r="Q16" s="453">
        <v>72</v>
      </c>
    </row>
    <row r="17" spans="1:17" ht="14.4" customHeight="1" x14ac:dyDescent="0.3">
      <c r="H17" s="920">
        <v>21</v>
      </c>
      <c r="I17" s="190" t="s">
        <v>123</v>
      </c>
      <c r="J17" s="190" t="s">
        <v>633</v>
      </c>
      <c r="K17" s="517" t="s">
        <v>248</v>
      </c>
      <c r="L17" s="190" t="s">
        <v>241</v>
      </c>
      <c r="M17" s="480" t="s">
        <v>635</v>
      </c>
      <c r="O17" s="622"/>
      <c r="P17" s="220" t="s">
        <v>309</v>
      </c>
      <c r="Q17" s="453">
        <v>11874</v>
      </c>
    </row>
    <row r="18" spans="1:17" ht="29.4" customHeight="1" thickBot="1" x14ac:dyDescent="0.35">
      <c r="H18" s="921">
        <v>75</v>
      </c>
      <c r="I18" s="614" t="s">
        <v>637</v>
      </c>
      <c r="J18" s="615" t="s">
        <v>633</v>
      </c>
      <c r="K18" s="616" t="s">
        <v>248</v>
      </c>
      <c r="L18" s="615" t="s">
        <v>240</v>
      </c>
      <c r="M18" s="617" t="s">
        <v>636</v>
      </c>
      <c r="O18" s="623"/>
      <c r="P18" s="221" t="s">
        <v>310</v>
      </c>
      <c r="Q18" s="454">
        <v>842</v>
      </c>
    </row>
    <row r="19" spans="1:17" x14ac:dyDescent="0.3">
      <c r="A19" s="631" t="s">
        <v>162</v>
      </c>
      <c r="C19" s="143" t="s">
        <v>260</v>
      </c>
      <c r="D19" s="195"/>
      <c r="E19" s="195"/>
      <c r="F19" s="144"/>
      <c r="H19" s="920">
        <v>5</v>
      </c>
      <c r="I19" s="925" t="s">
        <v>639</v>
      </c>
      <c r="J19" s="925" t="s">
        <v>223</v>
      </c>
      <c r="K19" s="925" t="s">
        <v>248</v>
      </c>
      <c r="L19" s="925" t="s">
        <v>243</v>
      </c>
      <c r="M19" s="480" t="s">
        <v>635</v>
      </c>
      <c r="Q19" s="151"/>
    </row>
    <row r="20" spans="1:17" ht="22.95" customHeight="1" thickBot="1" x14ac:dyDescent="0.35">
      <c r="A20" s="631"/>
      <c r="C20" s="196" t="s">
        <v>162</v>
      </c>
      <c r="D20" s="192" t="s">
        <v>272</v>
      </c>
      <c r="E20" s="232" t="s">
        <v>311</v>
      </c>
      <c r="F20" s="233" t="s">
        <v>312</v>
      </c>
      <c r="H20" s="915">
        <v>30</v>
      </c>
      <c r="I20" s="618" t="s">
        <v>663</v>
      </c>
      <c r="J20" s="923" t="s">
        <v>633</v>
      </c>
      <c r="K20" s="924" t="s">
        <v>248</v>
      </c>
      <c r="L20" s="923" t="s">
        <v>240</v>
      </c>
      <c r="M20" s="922"/>
    </row>
    <row r="21" spans="1:17" x14ac:dyDescent="0.3">
      <c r="A21" s="631"/>
      <c r="C21" s="632" t="s">
        <v>275</v>
      </c>
      <c r="D21" s="350" t="s">
        <v>515</v>
      </c>
      <c r="E21" s="190">
        <v>100</v>
      </c>
      <c r="F21" s="276" t="s">
        <v>314</v>
      </c>
      <c r="G21" s="348" t="s">
        <v>522</v>
      </c>
    </row>
    <row r="22" spans="1:17" x14ac:dyDescent="0.3">
      <c r="A22" s="631"/>
      <c r="C22" s="632"/>
      <c r="D22" s="351" t="s">
        <v>516</v>
      </c>
      <c r="E22" s="190">
        <v>100</v>
      </c>
      <c r="F22" s="276" t="s">
        <v>314</v>
      </c>
    </row>
    <row r="23" spans="1:17" x14ac:dyDescent="0.3">
      <c r="A23" s="631"/>
      <c r="C23" s="632" t="s">
        <v>277</v>
      </c>
      <c r="D23" s="350" t="s">
        <v>517</v>
      </c>
      <c r="E23" s="190">
        <v>5000</v>
      </c>
      <c r="F23" s="276" t="s">
        <v>314</v>
      </c>
    </row>
    <row r="24" spans="1:17" x14ac:dyDescent="0.3">
      <c r="A24" s="631"/>
      <c r="C24" s="632"/>
      <c r="D24" s="350" t="s">
        <v>518</v>
      </c>
      <c r="E24" s="190">
        <v>6000</v>
      </c>
      <c r="F24" s="276" t="s">
        <v>314</v>
      </c>
    </row>
    <row r="25" spans="1:17" ht="26.4" x14ac:dyDescent="0.3">
      <c r="A25" s="631"/>
      <c r="C25" s="234" t="s">
        <v>283</v>
      </c>
      <c r="D25" s="350" t="s">
        <v>519</v>
      </c>
      <c r="E25" s="190">
        <v>25</v>
      </c>
      <c r="F25" s="276" t="s">
        <v>313</v>
      </c>
    </row>
    <row r="26" spans="1:17" ht="14.4" customHeight="1" x14ac:dyDescent="0.3">
      <c r="A26" s="631"/>
      <c r="C26" s="633" t="s">
        <v>328</v>
      </c>
      <c r="D26" s="350" t="s">
        <v>520</v>
      </c>
      <c r="E26" s="318">
        <v>60</v>
      </c>
      <c r="F26" s="276" t="s">
        <v>313</v>
      </c>
    </row>
    <row r="27" spans="1:17" ht="15" thickBot="1" x14ac:dyDescent="0.35">
      <c r="A27" s="631"/>
      <c r="C27" s="634"/>
      <c r="D27" s="235" t="s">
        <v>521</v>
      </c>
      <c r="E27" s="319">
        <v>20</v>
      </c>
      <c r="F27" s="236" t="s">
        <v>329</v>
      </c>
    </row>
    <row r="28" spans="1:17" ht="14.4" customHeight="1" thickBot="1" x14ac:dyDescent="0.35">
      <c r="A28" s="631"/>
    </row>
    <row r="29" spans="1:17" ht="33.75" customHeight="1" x14ac:dyDescent="0.3">
      <c r="A29" s="631"/>
      <c r="C29" s="136" t="s">
        <v>525</v>
      </c>
      <c r="D29" s="193"/>
      <c r="E29" s="194"/>
      <c r="F29" s="137"/>
    </row>
    <row r="30" spans="1:17" ht="28.95" customHeight="1" x14ac:dyDescent="0.3">
      <c r="A30" s="631"/>
      <c r="C30" s="353" t="s">
        <v>162</v>
      </c>
      <c r="D30" s="352" t="s">
        <v>272</v>
      </c>
      <c r="E30" s="352" t="s">
        <v>554</v>
      </c>
      <c r="F30" s="354"/>
    </row>
    <row r="31" spans="1:17" ht="39.6" x14ac:dyDescent="0.3">
      <c r="A31" s="631"/>
      <c r="B31" s="168"/>
      <c r="C31" s="526" t="s">
        <v>608</v>
      </c>
      <c r="D31" s="525" t="s">
        <v>573</v>
      </c>
      <c r="E31" s="437">
        <v>230</v>
      </c>
      <c r="F31" s="527"/>
    </row>
    <row r="32" spans="1:17" ht="26.4" x14ac:dyDescent="0.3">
      <c r="A32" s="631"/>
      <c r="B32" s="168"/>
      <c r="C32" s="528" t="s">
        <v>546</v>
      </c>
      <c r="D32" s="525" t="s">
        <v>574</v>
      </c>
      <c r="E32" s="437">
        <v>300</v>
      </c>
      <c r="F32" s="529"/>
    </row>
    <row r="33" spans="1:8" ht="39.6" x14ac:dyDescent="0.3">
      <c r="A33" s="631"/>
      <c r="B33" s="168"/>
      <c r="C33" s="530" t="s">
        <v>551</v>
      </c>
      <c r="D33" s="525" t="s">
        <v>575</v>
      </c>
      <c r="E33" s="437">
        <v>4835</v>
      </c>
      <c r="F33" s="529"/>
      <c r="H33" s="404"/>
    </row>
    <row r="34" spans="1:8" ht="26.4" x14ac:dyDescent="0.3">
      <c r="A34" s="631"/>
      <c r="B34" s="168"/>
      <c r="C34" s="530" t="s">
        <v>551</v>
      </c>
      <c r="D34" s="525" t="s">
        <v>576</v>
      </c>
      <c r="E34" s="437">
        <v>6509</v>
      </c>
      <c r="F34" s="531"/>
      <c r="H34" s="411"/>
    </row>
    <row r="35" spans="1:8" ht="15.6" x14ac:dyDescent="0.3">
      <c r="A35" s="631"/>
      <c r="B35" s="168"/>
      <c r="C35" s="530"/>
      <c r="D35" s="525" t="s">
        <v>656</v>
      </c>
      <c r="E35" s="437">
        <v>7644</v>
      </c>
      <c r="F35" s="531"/>
      <c r="H35" s="411"/>
    </row>
    <row r="36" spans="1:8" ht="39.6" x14ac:dyDescent="0.3">
      <c r="A36" s="631"/>
      <c r="B36" s="168"/>
      <c r="C36" s="530" t="s">
        <v>584</v>
      </c>
      <c r="D36" s="532" t="s">
        <v>577</v>
      </c>
      <c r="E36" s="437">
        <v>230</v>
      </c>
      <c r="F36" s="529"/>
    </row>
    <row r="37" spans="1:8" ht="52.8" x14ac:dyDescent="0.3">
      <c r="A37" s="631"/>
      <c r="B37" s="168"/>
      <c r="C37" s="530" t="s">
        <v>548</v>
      </c>
      <c r="D37" s="525" t="s">
        <v>578</v>
      </c>
      <c r="E37" s="437">
        <v>200</v>
      </c>
      <c r="F37" s="529"/>
    </row>
    <row r="38" spans="1:8" ht="52.8" x14ac:dyDescent="0.3">
      <c r="A38" s="631"/>
      <c r="B38" s="168"/>
      <c r="C38" s="530" t="s">
        <v>585</v>
      </c>
      <c r="D38" s="525" t="s">
        <v>579</v>
      </c>
      <c r="E38" s="437">
        <v>32</v>
      </c>
      <c r="F38" s="531"/>
    </row>
    <row r="39" spans="1:8" ht="15.6" x14ac:dyDescent="0.3">
      <c r="A39" s="631"/>
      <c r="B39" s="168"/>
      <c r="C39" s="530" t="s">
        <v>586</v>
      </c>
      <c r="D39" s="532" t="s">
        <v>580</v>
      </c>
      <c r="E39" s="437">
        <v>159</v>
      </c>
      <c r="F39" s="531"/>
    </row>
    <row r="40" spans="1:8" ht="39.6" x14ac:dyDescent="0.3">
      <c r="A40" s="631"/>
      <c r="B40" s="168"/>
      <c r="C40" s="530" t="s">
        <v>587</v>
      </c>
      <c r="D40" s="532" t="s">
        <v>581</v>
      </c>
      <c r="E40" s="437">
        <v>62</v>
      </c>
      <c r="F40" s="533"/>
    </row>
    <row r="41" spans="1:8" ht="15.6" x14ac:dyDescent="0.3">
      <c r="A41" s="631"/>
      <c r="B41" s="168"/>
      <c r="C41" s="530" t="s">
        <v>588</v>
      </c>
      <c r="D41" s="106" t="s">
        <v>582</v>
      </c>
      <c r="E41" s="437">
        <v>130</v>
      </c>
      <c r="F41" s="534"/>
    </row>
    <row r="42" spans="1:8" ht="15.6" x14ac:dyDescent="0.3">
      <c r="A42" s="631"/>
      <c r="B42" s="168"/>
      <c r="C42" s="535" t="s">
        <v>589</v>
      </c>
      <c r="D42" s="532" t="s">
        <v>583</v>
      </c>
      <c r="E42" s="437">
        <v>21</v>
      </c>
      <c r="F42" s="534"/>
    </row>
    <row r="43" spans="1:8" x14ac:dyDescent="0.3">
      <c r="A43" s="631"/>
      <c r="C43" s="530" t="s">
        <v>590</v>
      </c>
      <c r="D43" s="532" t="s">
        <v>664</v>
      </c>
      <c r="E43" s="437">
        <v>75</v>
      </c>
      <c r="F43" s="536"/>
    </row>
    <row r="44" spans="1:8" x14ac:dyDescent="0.3">
      <c r="A44" s="596"/>
      <c r="C44" s="530"/>
      <c r="D44" s="619" t="s">
        <v>665</v>
      </c>
      <c r="E44" s="914">
        <v>30</v>
      </c>
      <c r="F44" s="536"/>
    </row>
    <row r="45" spans="1:8" ht="15" thickBot="1" x14ac:dyDescent="0.35">
      <c r="C45" s="537"/>
      <c r="D45" s="538" t="s">
        <v>640</v>
      </c>
      <c r="E45" s="607">
        <v>5</v>
      </c>
      <c r="F45" s="539"/>
      <c r="H45" s="231"/>
    </row>
    <row r="46" spans="1:8" ht="15" thickBot="1" x14ac:dyDescent="0.35">
      <c r="C46" s="228"/>
      <c r="D46" s="228"/>
      <c r="E46" s="228"/>
      <c r="F46" s="228"/>
    </row>
    <row r="47" spans="1:8" ht="14.4" customHeight="1" x14ac:dyDescent="0.3">
      <c r="A47" s="620" t="s">
        <v>624</v>
      </c>
      <c r="C47" s="371" t="s">
        <v>409</v>
      </c>
      <c r="D47" s="372"/>
      <c r="E47" s="373"/>
    </row>
    <row r="48" spans="1:8" x14ac:dyDescent="0.3">
      <c r="A48" s="620"/>
      <c r="C48" s="297" t="s">
        <v>421</v>
      </c>
      <c r="D48" s="295"/>
      <c r="E48" s="296"/>
    </row>
    <row r="49" spans="1:9" x14ac:dyDescent="0.3">
      <c r="A49" s="620"/>
      <c r="C49" s="297"/>
      <c r="E49" s="139"/>
    </row>
    <row r="50" spans="1:9" x14ac:dyDescent="0.3">
      <c r="A50" s="620"/>
      <c r="C50" s="138"/>
      <c r="E50" s="139"/>
    </row>
    <row r="51" spans="1:9" x14ac:dyDescent="0.3">
      <c r="A51" s="620"/>
      <c r="C51" s="138"/>
      <c r="E51" s="139"/>
    </row>
    <row r="52" spans="1:9" ht="15" thickBot="1" x14ac:dyDescent="0.35">
      <c r="A52" s="620"/>
      <c r="C52" s="140"/>
      <c r="D52" s="189"/>
      <c r="E52" s="141"/>
    </row>
    <row r="53" spans="1:9" x14ac:dyDescent="0.3">
      <c r="A53" s="620"/>
    </row>
    <row r="54" spans="1:9" x14ac:dyDescent="0.3">
      <c r="C54" s="228"/>
      <c r="D54" s="228"/>
      <c r="E54" s="228"/>
      <c r="F54" s="228"/>
    </row>
    <row r="55" spans="1:9" x14ac:dyDescent="0.3">
      <c r="C55" s="228"/>
      <c r="D55" s="228"/>
      <c r="E55" s="228"/>
      <c r="F55" s="228"/>
      <c r="H55" s="231"/>
    </row>
    <row r="56" spans="1:9" ht="15.6" customHeight="1" x14ac:dyDescent="0.3">
      <c r="A56" s="621" t="s">
        <v>476</v>
      </c>
      <c r="B56" s="142"/>
      <c r="C56" s="629" t="s">
        <v>479</v>
      </c>
      <c r="D56" s="629"/>
      <c r="E56" s="629"/>
      <c r="F56" s="629"/>
      <c r="G56" s="629"/>
      <c r="H56" s="629"/>
      <c r="I56" s="629"/>
    </row>
    <row r="57" spans="1:9" x14ac:dyDescent="0.3">
      <c r="A57" s="621"/>
      <c r="C57" s="635" t="s">
        <v>272</v>
      </c>
      <c r="D57" s="635"/>
      <c r="E57" s="191" t="s">
        <v>260</v>
      </c>
      <c r="F57" s="191" t="s">
        <v>477</v>
      </c>
      <c r="G57" s="191" t="s">
        <v>329</v>
      </c>
      <c r="H57" s="191" t="s">
        <v>314</v>
      </c>
      <c r="I57" s="191" t="s">
        <v>313</v>
      </c>
    </row>
    <row r="58" spans="1:9" x14ac:dyDescent="0.3">
      <c r="A58" s="621"/>
      <c r="C58" s="624" t="s">
        <v>478</v>
      </c>
      <c r="D58" s="624"/>
      <c r="E58" s="190">
        <v>5000</v>
      </c>
      <c r="F58" s="518">
        <v>0</v>
      </c>
      <c r="G58" s="447">
        <v>1283</v>
      </c>
      <c r="H58" s="447">
        <v>4835</v>
      </c>
      <c r="I58" s="447"/>
    </row>
    <row r="59" spans="1:9" x14ac:dyDescent="0.3">
      <c r="A59" s="621"/>
      <c r="C59" s="625" t="s">
        <v>481</v>
      </c>
      <c r="D59" s="626"/>
      <c r="E59" s="190">
        <v>3000</v>
      </c>
      <c r="F59" s="519">
        <v>0</v>
      </c>
      <c r="G59" s="447">
        <v>0</v>
      </c>
      <c r="H59" s="447">
        <v>3432</v>
      </c>
      <c r="I59" s="447"/>
    </row>
    <row r="60" spans="1:9" x14ac:dyDescent="0.3">
      <c r="A60" s="621"/>
      <c r="C60" s="627" t="s">
        <v>482</v>
      </c>
      <c r="D60" s="628"/>
      <c r="E60" s="190">
        <v>3000</v>
      </c>
      <c r="F60" s="520">
        <v>0</v>
      </c>
      <c r="G60" s="447">
        <v>0</v>
      </c>
      <c r="H60" s="447">
        <v>3077</v>
      </c>
      <c r="I60" s="447"/>
    </row>
    <row r="61" spans="1:9" x14ac:dyDescent="0.3">
      <c r="A61" s="621"/>
      <c r="C61" s="630" t="s">
        <v>490</v>
      </c>
      <c r="D61" s="630"/>
      <c r="E61" s="190">
        <v>100</v>
      </c>
      <c r="F61" s="520" t="s">
        <v>485</v>
      </c>
      <c r="G61" s="520" t="s">
        <v>485</v>
      </c>
      <c r="H61" s="520" t="s">
        <v>485</v>
      </c>
      <c r="I61" s="447">
        <v>100</v>
      </c>
    </row>
    <row r="62" spans="1:9" x14ac:dyDescent="0.3">
      <c r="A62" s="621"/>
      <c r="C62" s="630" t="s">
        <v>491</v>
      </c>
      <c r="D62" s="630"/>
      <c r="E62" s="190">
        <v>5</v>
      </c>
      <c r="F62" s="520" t="s">
        <v>485</v>
      </c>
      <c r="G62" s="520" t="s">
        <v>485</v>
      </c>
      <c r="H62" s="520" t="s">
        <v>485</v>
      </c>
      <c r="I62" s="447"/>
    </row>
    <row r="63" spans="1:9" x14ac:dyDescent="0.3">
      <c r="A63" s="621"/>
      <c r="C63" s="630" t="s">
        <v>495</v>
      </c>
      <c r="D63" s="661"/>
      <c r="E63" s="190">
        <v>25</v>
      </c>
      <c r="F63" s="520" t="s">
        <v>485</v>
      </c>
      <c r="G63" s="520" t="s">
        <v>485</v>
      </c>
      <c r="H63" s="520">
        <v>31</v>
      </c>
      <c r="I63" s="447"/>
    </row>
    <row r="64" spans="1:9" x14ac:dyDescent="0.3">
      <c r="A64" s="621"/>
      <c r="C64" s="517" t="s">
        <v>521</v>
      </c>
      <c r="D64" s="190"/>
      <c r="E64" s="190">
        <v>20</v>
      </c>
      <c r="F64" s="520" t="s">
        <v>485</v>
      </c>
      <c r="G64" s="520" t="s">
        <v>485</v>
      </c>
      <c r="H64" s="447">
        <v>15</v>
      </c>
      <c r="I64" s="447"/>
    </row>
    <row r="65" spans="1:9" x14ac:dyDescent="0.3">
      <c r="A65" s="621"/>
      <c r="C65" s="351" t="s">
        <v>520</v>
      </c>
      <c r="D65" s="190"/>
      <c r="E65" s="190">
        <v>60</v>
      </c>
      <c r="F65" s="520" t="s">
        <v>485</v>
      </c>
      <c r="G65" s="520" t="s">
        <v>485</v>
      </c>
      <c r="H65" s="447">
        <v>51</v>
      </c>
      <c r="I65" s="447"/>
    </row>
    <row r="66" spans="1:9" x14ac:dyDescent="0.3">
      <c r="A66" s="621"/>
      <c r="C66" s="351" t="s">
        <v>537</v>
      </c>
      <c r="D66" s="190"/>
      <c r="E66" s="351" t="s">
        <v>485</v>
      </c>
      <c r="F66" s="447"/>
      <c r="G66" s="447"/>
      <c r="H66" s="447">
        <v>159</v>
      </c>
      <c r="I66" s="447"/>
    </row>
    <row r="67" spans="1:9" x14ac:dyDescent="0.3">
      <c r="A67" s="621"/>
      <c r="C67" s="146"/>
    </row>
    <row r="68" spans="1:9" x14ac:dyDescent="0.3">
      <c r="A68" s="621"/>
      <c r="B68" s="135"/>
      <c r="C68" s="337" t="s">
        <v>480</v>
      </c>
    </row>
    <row r="69" spans="1:9" x14ac:dyDescent="0.3">
      <c r="A69" s="621"/>
      <c r="B69" s="152"/>
      <c r="C69" s="348" t="s">
        <v>524</v>
      </c>
    </row>
    <row r="70" spans="1:9" x14ac:dyDescent="0.3">
      <c r="B70" s="152"/>
    </row>
    <row r="71" spans="1:9" x14ac:dyDescent="0.3">
      <c r="B71" s="152"/>
    </row>
    <row r="73" spans="1:9" x14ac:dyDescent="0.3">
      <c r="B73" s="224"/>
      <c r="C73" s="224"/>
      <c r="D73" s="224"/>
      <c r="E73" s="262"/>
      <c r="F73" s="262"/>
    </row>
    <row r="74" spans="1:9" x14ac:dyDescent="0.3">
      <c r="B74" s="658"/>
      <c r="C74" s="225"/>
      <c r="D74" s="226"/>
      <c r="E74" s="262"/>
      <c r="F74" s="262"/>
    </row>
    <row r="75" spans="1:9" x14ac:dyDescent="0.3">
      <c r="B75" s="658"/>
      <c r="C75" s="225"/>
      <c r="D75" s="226"/>
      <c r="E75" s="262"/>
      <c r="F75" s="262"/>
    </row>
    <row r="76" spans="1:9" x14ac:dyDescent="0.3">
      <c r="B76" s="658"/>
      <c r="C76" s="227"/>
      <c r="D76" s="228"/>
      <c r="E76" s="262"/>
      <c r="F76" s="262"/>
    </row>
    <row r="77" spans="1:9" x14ac:dyDescent="0.3">
      <c r="B77" s="659"/>
      <c r="C77" s="229"/>
      <c r="D77" s="228"/>
      <c r="E77" s="262"/>
      <c r="F77" s="262"/>
    </row>
    <row r="78" spans="1:9" x14ac:dyDescent="0.3">
      <c r="B78" s="659"/>
      <c r="C78" s="229"/>
      <c r="D78" s="228"/>
      <c r="E78" s="262"/>
      <c r="F78" s="262"/>
    </row>
    <row r="79" spans="1:9" x14ac:dyDescent="0.3">
      <c r="B79" s="659"/>
      <c r="C79" s="229"/>
      <c r="D79" s="228"/>
      <c r="E79" s="262"/>
      <c r="F79" s="262"/>
    </row>
    <row r="80" spans="1:9" x14ac:dyDescent="0.3">
      <c r="B80" s="659"/>
      <c r="C80" s="229"/>
      <c r="D80" s="228"/>
      <c r="E80" s="262"/>
      <c r="F80" s="262"/>
    </row>
    <row r="81" spans="2:6" x14ac:dyDescent="0.3">
      <c r="B81" s="659"/>
      <c r="C81" s="229"/>
      <c r="D81" s="228"/>
      <c r="E81" s="262"/>
      <c r="F81" s="262"/>
    </row>
    <row r="82" spans="2:6" x14ac:dyDescent="0.3">
      <c r="B82" s="659"/>
      <c r="C82" s="229"/>
      <c r="D82" s="228"/>
      <c r="E82" s="262"/>
      <c r="F82" s="262"/>
    </row>
    <row r="83" spans="2:6" x14ac:dyDescent="0.3">
      <c r="B83" s="659"/>
      <c r="C83" s="229"/>
    </row>
    <row r="84" spans="2:6" x14ac:dyDescent="0.3">
      <c r="B84" s="659"/>
      <c r="C84" s="229"/>
    </row>
    <row r="85" spans="2:6" x14ac:dyDescent="0.3">
      <c r="B85" s="656"/>
      <c r="C85" s="229"/>
    </row>
    <row r="86" spans="2:6" x14ac:dyDescent="0.3">
      <c r="B86" s="656"/>
      <c r="C86" s="229"/>
    </row>
    <row r="87" spans="2:6" x14ac:dyDescent="0.3">
      <c r="B87" s="656"/>
      <c r="C87" s="229"/>
    </row>
  </sheetData>
  <mergeCells count="33">
    <mergeCell ref="B85:B87"/>
    <mergeCell ref="B3:C3"/>
    <mergeCell ref="B74:B76"/>
    <mergeCell ref="B77:B81"/>
    <mergeCell ref="B82:B84"/>
    <mergeCell ref="C9:D9"/>
    <mergeCell ref="C62:D62"/>
    <mergeCell ref="C63:D63"/>
    <mergeCell ref="O4:Q4"/>
    <mergeCell ref="A4:A14"/>
    <mergeCell ref="C4:F4"/>
    <mergeCell ref="C5:D5"/>
    <mergeCell ref="O5:O7"/>
    <mergeCell ref="C6:D6"/>
    <mergeCell ref="C7:D7"/>
    <mergeCell ref="C8:D8"/>
    <mergeCell ref="O8:O12"/>
    <mergeCell ref="O13:O15"/>
    <mergeCell ref="H4:M4"/>
    <mergeCell ref="C10:D10"/>
    <mergeCell ref="A47:A53"/>
    <mergeCell ref="A56:A69"/>
    <mergeCell ref="O16:O18"/>
    <mergeCell ref="C58:D58"/>
    <mergeCell ref="C59:D59"/>
    <mergeCell ref="C60:D60"/>
    <mergeCell ref="C56:I56"/>
    <mergeCell ref="C61:D61"/>
    <mergeCell ref="A19:A43"/>
    <mergeCell ref="C21:C22"/>
    <mergeCell ref="C23:C24"/>
    <mergeCell ref="C26:C27"/>
    <mergeCell ref="C57:D57"/>
  </mergeCells>
  <hyperlinks>
    <hyperlink ref="C21" r:id="rId1" xr:uid="{537F66B0-C48A-4249-8361-B8615FC4DC5B}"/>
    <hyperlink ref="C23" r:id="rId2" xr:uid="{7A003B3A-73E9-435A-916F-079B0200B64D}"/>
    <hyperlink ref="C26" r:id="rId3" xr:uid="{94473E9C-99A6-42A8-9031-3F1934D8C41B}"/>
    <hyperlink ref="C25" r:id="rId4" xr:uid="{6A569832-6993-4EB3-8EDF-11B8C7693AA7}"/>
    <hyperlink ref="C48" r:id="rId5" xr:uid="{DFAA8B5B-CB71-4EC3-94B2-C93D3EDFF52C}"/>
    <hyperlink ref="C33" r:id="rId6" xr:uid="{1D01E9F7-8E37-4B6A-85B9-C813B56D02FE}"/>
    <hyperlink ref="C37" r:id="rId7" xr:uid="{CECCE0B5-8ABF-49FC-90DD-445406748479}"/>
    <hyperlink ref="C38" r:id="rId8" xr:uid="{3174E248-D5D6-417A-8002-8754009BDB40}"/>
    <hyperlink ref="C41" r:id="rId9" xr:uid="{DDE9B1CC-AEE5-4132-AD39-B15965A85930}"/>
    <hyperlink ref="C39" r:id="rId10" xr:uid="{DE6EE05A-480C-42B1-BB57-5AE0D8EF84EF}"/>
    <hyperlink ref="C42" r:id="rId11" xr:uid="{4D9210E7-F5E2-4F27-BF84-42AEBDE91E83}"/>
    <hyperlink ref="C34" r:id="rId12" xr:uid="{FE024B7F-4195-4C2C-A54E-86FDBF38642A}"/>
    <hyperlink ref="C36" r:id="rId13" xr:uid="{33E9915C-79DA-4EFA-9214-EE87FFB1388C}"/>
    <hyperlink ref="C32" r:id="rId14" xr:uid="{B3E52F04-31C0-4648-B21E-43FF7EC50D75}"/>
    <hyperlink ref="C43" r:id="rId15" xr:uid="{7CD55593-B79E-48ED-834D-821A0C8E2760}"/>
    <hyperlink ref="C40" r:id="rId16" xr:uid="{FB0859B1-3649-43DD-AD63-1E5CADD90190}"/>
    <hyperlink ref="C31" r:id="rId17" display="https://defra.sharepoint.com/:w:/r/sites/T_WorkDelivery52/Environmental Pollution Programme/Vietnam Outputs/AP_VACNE/AP 1.1 D1 Straw decomposition using microorganisms 2026_03_19.docx?d=we6e561c258d94b71b97090ea8da03e12&amp;csf=1&amp;web=1&amp;e=yHzRPS" xr:uid="{A23E0015-5C56-4659-B8CC-9AF79E2984C1}"/>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41B9ACD7-061D-4807-A13F-A0B91D492927}">
          <x14:formula1>
            <xm:f>Dropdown!$C$16:$C$18</xm:f>
          </x14:formula1>
          <xm:sqref>K6:K18 K20</xm:sqref>
        </x14:dataValidation>
        <x14:dataValidation type="list" allowBlank="1" showInputMessage="1" showErrorMessage="1" xr:uid="{06BD4ACE-2305-4A85-AA0A-6F94378C1F31}">
          <x14:formula1>
            <xm:f>Dropdown!$C$5:$C$7</xm:f>
          </x14:formula1>
          <xm:sqref>J6:J15</xm:sqref>
        </x14:dataValidation>
        <x14:dataValidation type="list" allowBlank="1" showInputMessage="1" showErrorMessage="1" xr:uid="{A02BBC18-60E5-4B43-9CA5-F309B239BF0F}">
          <x14:formula1>
            <xm:f>Dropdown!$C$10:$C$13</xm:f>
          </x14:formula1>
          <xm:sqref>L6:L15</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E3AC4-E414-412F-9B15-AE1B934301F9}">
  <sheetPr codeName="Sheet8">
    <tabColor theme="6" tint="0.79998168889431442"/>
  </sheetPr>
  <dimension ref="A1:L20"/>
  <sheetViews>
    <sheetView workbookViewId="0">
      <selection activeCell="I20" sqref="I20"/>
    </sheetView>
  </sheetViews>
  <sheetFormatPr defaultColWidth="8.88671875" defaultRowHeight="14.4" x14ac:dyDescent="0.3"/>
  <cols>
    <col min="1" max="1" width="8.88671875" style="134"/>
    <col min="2" max="2" width="4.88671875" style="134" customWidth="1"/>
    <col min="3" max="3" width="33.5546875" style="146" customWidth="1"/>
    <col min="4" max="4" width="9.33203125" style="134" customWidth="1"/>
    <col min="5" max="6" width="12.6640625" style="134" customWidth="1"/>
    <col min="7" max="7" width="10.44140625" style="134" customWidth="1"/>
    <col min="8" max="8" width="8.88671875" style="134"/>
    <col min="9" max="9" width="26.5546875" style="134" bestFit="1" customWidth="1"/>
    <col min="10" max="10" width="20" style="134" bestFit="1" customWidth="1"/>
    <col min="11" max="16384" width="8.88671875" style="134"/>
  </cols>
  <sheetData>
    <row r="1" spans="1:12" s="149" customFormat="1" ht="35.4" customHeight="1" x14ac:dyDescent="0.4">
      <c r="A1" s="148" t="s">
        <v>404</v>
      </c>
    </row>
    <row r="2" spans="1:12" s="150" customFormat="1" ht="31.95" customHeight="1" x14ac:dyDescent="0.3">
      <c r="A2" s="150" t="s">
        <v>195</v>
      </c>
    </row>
    <row r="3" spans="1:12" s="142" customFormat="1" ht="16.2" thickBot="1" x14ac:dyDescent="0.35"/>
    <row r="4" spans="1:12" s="142" customFormat="1" ht="15.6" x14ac:dyDescent="0.3">
      <c r="A4" s="639" t="s">
        <v>258</v>
      </c>
      <c r="C4" s="871" t="s">
        <v>259</v>
      </c>
      <c r="D4" s="872"/>
      <c r="E4" s="872"/>
      <c r="F4" s="873"/>
      <c r="I4" s="652" t="s">
        <v>265</v>
      </c>
      <c r="J4" s="653"/>
      <c r="K4" s="653"/>
      <c r="L4" s="654"/>
    </row>
    <row r="5" spans="1:12" ht="28.8" x14ac:dyDescent="0.3">
      <c r="A5" s="639"/>
      <c r="C5" s="643"/>
      <c r="D5" s="644"/>
      <c r="E5" s="191" t="s">
        <v>260</v>
      </c>
      <c r="F5" s="200" t="s">
        <v>261</v>
      </c>
      <c r="I5" s="201" t="s">
        <v>337</v>
      </c>
      <c r="J5" s="187" t="s">
        <v>267</v>
      </c>
      <c r="K5" s="187" t="s">
        <v>218</v>
      </c>
      <c r="L5" s="202" t="s">
        <v>220</v>
      </c>
    </row>
    <row r="6" spans="1:12" ht="30" customHeight="1" x14ac:dyDescent="0.3">
      <c r="A6" s="639"/>
      <c r="C6" s="646" t="s">
        <v>427</v>
      </c>
      <c r="D6" s="647"/>
      <c r="E6" s="342">
        <v>75000</v>
      </c>
      <c r="F6" s="542">
        <v>131000</v>
      </c>
      <c r="I6" s="547">
        <v>75000</v>
      </c>
      <c r="J6" s="176" t="s">
        <v>637</v>
      </c>
      <c r="K6" s="185" t="s">
        <v>222</v>
      </c>
      <c r="L6" s="186" t="s">
        <v>222</v>
      </c>
    </row>
    <row r="7" spans="1:12" x14ac:dyDescent="0.3">
      <c r="A7" s="639"/>
      <c r="C7" s="648" t="s">
        <v>270</v>
      </c>
      <c r="D7" s="626"/>
      <c r="E7" s="206" t="s">
        <v>485</v>
      </c>
      <c r="F7" s="204"/>
      <c r="I7" s="595">
        <v>56000</v>
      </c>
      <c r="J7" s="178" t="s">
        <v>637</v>
      </c>
      <c r="K7" s="177" t="s">
        <v>222</v>
      </c>
      <c r="L7" s="180" t="s">
        <v>235</v>
      </c>
    </row>
    <row r="8" spans="1:12" ht="15" thickBot="1" x14ac:dyDescent="0.35">
      <c r="A8" s="639"/>
      <c r="C8" s="821" t="s">
        <v>123</v>
      </c>
      <c r="D8" s="822"/>
      <c r="E8" s="207" t="s">
        <v>485</v>
      </c>
      <c r="F8" s="550"/>
      <c r="I8" s="548"/>
      <c r="J8" s="183"/>
      <c r="K8" s="549"/>
      <c r="L8" s="256"/>
    </row>
    <row r="10" spans="1:12" ht="15" thickBot="1" x14ac:dyDescent="0.35"/>
    <row r="11" spans="1:12" x14ac:dyDescent="0.3">
      <c r="A11" s="631" t="s">
        <v>162</v>
      </c>
      <c r="C11" s="136" t="s">
        <v>263</v>
      </c>
      <c r="D11" s="193"/>
      <c r="E11" s="194"/>
      <c r="F11" s="194"/>
      <c r="G11" s="137"/>
      <c r="I11" s="136" t="s">
        <v>407</v>
      </c>
      <c r="J11" s="193"/>
      <c r="K11" s="137"/>
    </row>
    <row r="12" spans="1:12" ht="27" customHeight="1" x14ac:dyDescent="0.3">
      <c r="A12" s="631"/>
      <c r="C12" s="544" t="s">
        <v>642</v>
      </c>
      <c r="D12" s="545" t="s">
        <v>554</v>
      </c>
      <c r="E12" s="546" t="s">
        <v>643</v>
      </c>
      <c r="F12" s="546" t="s">
        <v>644</v>
      </c>
      <c r="G12" s="591" t="s">
        <v>660</v>
      </c>
      <c r="I12" s="297" t="s">
        <v>428</v>
      </c>
      <c r="J12" s="295"/>
      <c r="K12" s="296"/>
    </row>
    <row r="13" spans="1:12" x14ac:dyDescent="0.3">
      <c r="A13" s="631"/>
      <c r="C13" s="543" t="s">
        <v>645</v>
      </c>
      <c r="D13" s="592" t="s">
        <v>646</v>
      </c>
      <c r="E13" s="593">
        <v>0.5</v>
      </c>
      <c r="F13" s="592" t="s">
        <v>647</v>
      </c>
      <c r="G13" s="594">
        <v>75000</v>
      </c>
      <c r="I13" s="297" t="s">
        <v>429</v>
      </c>
      <c r="K13" s="139"/>
    </row>
    <row r="14" spans="1:12" x14ac:dyDescent="0.3">
      <c r="A14" s="631"/>
      <c r="C14" s="590" t="s">
        <v>661</v>
      </c>
      <c r="D14" s="588" t="s">
        <v>659</v>
      </c>
      <c r="E14" s="134">
        <v>1</v>
      </c>
      <c r="F14" s="588" t="s">
        <v>659</v>
      </c>
      <c r="G14" s="594">
        <v>56000</v>
      </c>
      <c r="I14" s="138"/>
      <c r="K14" s="139"/>
    </row>
    <row r="15" spans="1:12" ht="15" thickBot="1" x14ac:dyDescent="0.35">
      <c r="A15" s="631"/>
      <c r="C15" s="140"/>
      <c r="D15" s="189"/>
      <c r="E15" s="189"/>
      <c r="F15" s="189"/>
      <c r="G15" s="141"/>
      <c r="I15" s="140"/>
      <c r="J15" s="189"/>
      <c r="K15" s="141"/>
    </row>
    <row r="16" spans="1:12" ht="15" thickBot="1" x14ac:dyDescent="0.35">
      <c r="A16" s="631"/>
      <c r="C16" s="134"/>
    </row>
    <row r="17" spans="1:7" x14ac:dyDescent="0.3">
      <c r="A17" s="631"/>
      <c r="C17" s="143" t="s">
        <v>260</v>
      </c>
      <c r="D17" s="195"/>
      <c r="E17" s="195"/>
      <c r="F17" s="195"/>
      <c r="G17" s="144"/>
    </row>
    <row r="18" spans="1:7" x14ac:dyDescent="0.3">
      <c r="A18" s="631"/>
      <c r="C18" s="868" t="s">
        <v>641</v>
      </c>
      <c r="D18" s="869"/>
      <c r="E18" s="869"/>
      <c r="F18" s="869"/>
      <c r="G18" s="870"/>
    </row>
    <row r="19" spans="1:7" x14ac:dyDescent="0.3">
      <c r="A19" s="631"/>
      <c r="C19" s="540"/>
      <c r="G19" s="139"/>
    </row>
    <row r="20" spans="1:7" ht="15" thickBot="1" x14ac:dyDescent="0.35">
      <c r="A20" s="631"/>
      <c r="C20" s="541"/>
      <c r="D20" s="189"/>
      <c r="E20" s="189"/>
      <c r="F20" s="189"/>
      <c r="G20" s="141"/>
    </row>
  </sheetData>
  <mergeCells count="9">
    <mergeCell ref="I4:L4"/>
    <mergeCell ref="A4:A8"/>
    <mergeCell ref="A11:A20"/>
    <mergeCell ref="C6:D6"/>
    <mergeCell ref="C7:D7"/>
    <mergeCell ref="C8:D8"/>
    <mergeCell ref="C5:D5"/>
    <mergeCell ref="C18:G18"/>
    <mergeCell ref="C4:F4"/>
  </mergeCells>
  <hyperlinks>
    <hyperlink ref="I12" r:id="rId1" xr:uid="{18E4C35E-76CF-47B1-9589-35CF3A5EC93E}"/>
    <hyperlink ref="I13" r:id="rId2" xr:uid="{1689C56E-FDFF-4972-8ED5-65D8A31CB52F}"/>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2">
        <x14:dataValidation type="list" allowBlank="1" showInputMessage="1" showErrorMessage="1" xr:uid="{1D184791-1BCD-4D8A-BE75-724778626240}">
          <x14:formula1>
            <xm:f>Dropdown!$A$5:$A$6</xm:f>
          </x14:formula1>
          <xm:sqref>K5:K8</xm:sqref>
        </x14:dataValidation>
        <x14:dataValidation type="list" allowBlank="1" showInputMessage="1" showErrorMessage="1" xr:uid="{F0FC012C-1B27-46C9-8978-ABCA7F858BD8}">
          <x14:formula1>
            <xm:f>Dropdown!$A$9:$A$14</xm:f>
          </x14:formula1>
          <xm:sqref>L5:L8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67D18-6FFD-4222-A81F-539C2E82694E}">
  <sheetPr codeName="Sheet11">
    <tabColor theme="6" tint="0.79998168889431442"/>
  </sheetPr>
  <dimension ref="A1:M51"/>
  <sheetViews>
    <sheetView topLeftCell="A14" zoomScaleNormal="100" workbookViewId="0">
      <selection activeCell="E20" sqref="E20:E22"/>
    </sheetView>
  </sheetViews>
  <sheetFormatPr defaultColWidth="8.88671875" defaultRowHeight="14.4" x14ac:dyDescent="0.3"/>
  <cols>
    <col min="1" max="1" width="8.88671875" style="134"/>
    <col min="2" max="2" width="11" style="134" customWidth="1"/>
    <col min="3" max="3" width="10.88671875" style="134" bestFit="1" customWidth="1"/>
    <col min="4" max="4" width="39" style="134" customWidth="1"/>
    <col min="5" max="5" width="20.5546875" style="134" customWidth="1"/>
    <col min="6" max="6" width="10.6640625" style="134" customWidth="1"/>
    <col min="7" max="7" width="8.88671875" style="134"/>
    <col min="8" max="8" width="11.6640625" style="134" bestFit="1" customWidth="1"/>
    <col min="9" max="9" width="19.109375" style="134" bestFit="1" customWidth="1"/>
    <col min="10" max="16384" width="8.88671875" style="134"/>
  </cols>
  <sheetData>
    <row r="1" spans="1:13" s="149" customFormat="1" ht="35.4" customHeight="1" x14ac:dyDescent="0.4">
      <c r="A1" s="148" t="s">
        <v>334</v>
      </c>
    </row>
    <row r="2" spans="1:13" s="150" customFormat="1" ht="31.2" customHeight="1" x14ac:dyDescent="0.3">
      <c r="A2" s="150" t="s">
        <v>430</v>
      </c>
    </row>
    <row r="3" spans="1:13" ht="33.75" customHeight="1" thickBot="1" x14ac:dyDescent="0.35">
      <c r="B3" s="657"/>
      <c r="C3" s="657"/>
    </row>
    <row r="4" spans="1:13" ht="33.75" customHeight="1" x14ac:dyDescent="0.3">
      <c r="A4" s="639" t="s">
        <v>258</v>
      </c>
      <c r="B4" s="142"/>
      <c r="C4" s="640" t="s">
        <v>259</v>
      </c>
      <c r="D4" s="641"/>
      <c r="E4" s="641"/>
      <c r="F4" s="642"/>
      <c r="G4" s="142"/>
      <c r="H4" s="240"/>
      <c r="I4" s="240"/>
      <c r="J4" s="240"/>
      <c r="K4" s="240"/>
      <c r="L4" s="240"/>
      <c r="M4" s="142"/>
    </row>
    <row r="5" spans="1:13" ht="21" customHeight="1" x14ac:dyDescent="0.3">
      <c r="A5" s="639"/>
      <c r="C5" s="643"/>
      <c r="D5" s="644"/>
      <c r="E5" s="191" t="s">
        <v>260</v>
      </c>
      <c r="F5" s="200" t="s">
        <v>261</v>
      </c>
      <c r="H5" s="239"/>
      <c r="I5" s="239"/>
      <c r="J5" s="239"/>
      <c r="K5" s="239"/>
      <c r="L5" s="239"/>
    </row>
    <row r="6" spans="1:13" ht="28.2" customHeight="1" x14ac:dyDescent="0.3">
      <c r="A6" s="639"/>
      <c r="C6" s="819" t="s">
        <v>508</v>
      </c>
      <c r="D6" s="820"/>
      <c r="E6" s="210">
        <v>10000</v>
      </c>
      <c r="F6" s="556">
        <f>SUM(F7:F8)</f>
        <v>104117</v>
      </c>
    </row>
    <row r="7" spans="1:13" x14ac:dyDescent="0.3">
      <c r="A7" s="639"/>
      <c r="C7" s="648" t="s">
        <v>270</v>
      </c>
      <c r="D7" s="626"/>
      <c r="E7" s="212">
        <v>10000</v>
      </c>
      <c r="F7" s="557">
        <v>97622</v>
      </c>
    </row>
    <row r="8" spans="1:13" ht="15" thickBot="1" x14ac:dyDescent="0.35">
      <c r="A8" s="639"/>
      <c r="C8" s="821" t="s">
        <v>123</v>
      </c>
      <c r="D8" s="822"/>
      <c r="E8" s="468" t="s">
        <v>485</v>
      </c>
      <c r="F8" s="505">
        <v>6495</v>
      </c>
    </row>
    <row r="9" spans="1:13" x14ac:dyDescent="0.3">
      <c r="A9" s="639"/>
      <c r="C9" s="146"/>
    </row>
    <row r="10" spans="1:13" ht="15.6" x14ac:dyDescent="0.3">
      <c r="B10" s="168"/>
      <c r="C10" s="168"/>
    </row>
    <row r="11" spans="1:13" ht="15" thickBot="1" x14ac:dyDescent="0.35">
      <c r="H11" s="231"/>
    </row>
    <row r="12" spans="1:13" ht="14.4" customHeight="1" x14ac:dyDescent="0.3">
      <c r="A12" s="631" t="s">
        <v>162</v>
      </c>
      <c r="C12" s="143" t="s">
        <v>260</v>
      </c>
      <c r="D12" s="195"/>
      <c r="E12" s="195"/>
      <c r="F12" s="144"/>
    </row>
    <row r="13" spans="1:13" ht="14.4" customHeight="1" x14ac:dyDescent="0.3">
      <c r="A13" s="631"/>
      <c r="C13" s="196" t="s">
        <v>162</v>
      </c>
      <c r="D13" s="192" t="s">
        <v>272</v>
      </c>
      <c r="E13" s="232" t="s">
        <v>311</v>
      </c>
      <c r="F13" s="233" t="s">
        <v>312</v>
      </c>
      <c r="H13" s="135"/>
      <c r="I13" s="230"/>
    </row>
    <row r="14" spans="1:13" ht="43.2" x14ac:dyDescent="0.3">
      <c r="A14" s="631"/>
      <c r="C14" s="310" t="s">
        <v>275</v>
      </c>
      <c r="D14" s="344" t="s">
        <v>507</v>
      </c>
      <c r="E14" s="320">
        <v>10000</v>
      </c>
      <c r="F14" s="276" t="s">
        <v>313</v>
      </c>
      <c r="H14" s="231"/>
    </row>
    <row r="15" spans="1:13" ht="58.2" thickBot="1" x14ac:dyDescent="0.35">
      <c r="A15" s="631"/>
      <c r="C15" s="311" t="s">
        <v>328</v>
      </c>
      <c r="D15" s="345" t="s">
        <v>506</v>
      </c>
      <c r="E15" s="214" t="s">
        <v>276</v>
      </c>
      <c r="F15" s="312" t="s">
        <v>313</v>
      </c>
    </row>
    <row r="16" spans="1:13" x14ac:dyDescent="0.3">
      <c r="A16" s="631"/>
      <c r="C16" s="138"/>
      <c r="F16" s="139"/>
    </row>
    <row r="17" spans="1:9" ht="14.4" customHeight="1" thickBot="1" x14ac:dyDescent="0.35">
      <c r="A17" s="631"/>
      <c r="C17" s="140"/>
      <c r="D17" s="189"/>
      <c r="E17" s="189"/>
      <c r="F17" s="141"/>
      <c r="I17" s="244"/>
    </row>
    <row r="18" spans="1:9" x14ac:dyDescent="0.3">
      <c r="A18" s="631"/>
      <c r="C18" s="136" t="s">
        <v>558</v>
      </c>
      <c r="D18" s="193"/>
      <c r="E18" s="193"/>
      <c r="F18" s="365"/>
      <c r="I18" s="154"/>
    </row>
    <row r="19" spans="1:9" ht="29.4" thickBot="1" x14ac:dyDescent="0.35">
      <c r="A19" s="631"/>
      <c r="C19" s="196" t="s">
        <v>162</v>
      </c>
      <c r="D19" s="485" t="s">
        <v>272</v>
      </c>
      <c r="E19" s="488" t="s">
        <v>324</v>
      </c>
      <c r="F19" s="491" t="s">
        <v>312</v>
      </c>
      <c r="H19" s="231"/>
    </row>
    <row r="20" spans="1:9" ht="28.8" x14ac:dyDescent="0.3">
      <c r="A20" s="631"/>
      <c r="C20" s="555" t="s">
        <v>648</v>
      </c>
      <c r="D20" s="525" t="s">
        <v>592</v>
      </c>
      <c r="E20" s="608">
        <v>97148</v>
      </c>
      <c r="F20" s="551" t="s">
        <v>313</v>
      </c>
    </row>
    <row r="21" spans="1:9" ht="52.95" customHeight="1" x14ac:dyDescent="0.3">
      <c r="A21" s="631"/>
      <c r="B21" s="168"/>
      <c r="C21" s="378" t="s">
        <v>585</v>
      </c>
      <c r="D21" s="553" t="s">
        <v>593</v>
      </c>
      <c r="E21" s="609">
        <v>474</v>
      </c>
      <c r="F21" s="551" t="s">
        <v>313</v>
      </c>
      <c r="I21" s="151"/>
    </row>
    <row r="22" spans="1:9" ht="52.95" customHeight="1" thickBot="1" x14ac:dyDescent="0.35">
      <c r="A22" s="631"/>
      <c r="B22" s="262"/>
      <c r="C22" s="140" t="s">
        <v>649</v>
      </c>
      <c r="D22" s="554" t="s">
        <v>506</v>
      </c>
      <c r="E22" s="610">
        <v>6495</v>
      </c>
      <c r="F22" s="552" t="s">
        <v>477</v>
      </c>
      <c r="I22" s="151"/>
    </row>
    <row r="23" spans="1:9" x14ac:dyDescent="0.3">
      <c r="A23" s="305"/>
      <c r="C23" s="306"/>
      <c r="D23" s="307"/>
      <c r="E23" s="308"/>
      <c r="F23" s="309"/>
      <c r="I23" s="154"/>
    </row>
    <row r="24" spans="1:9" x14ac:dyDescent="0.3">
      <c r="A24" s="305"/>
      <c r="C24" s="306"/>
      <c r="D24" s="307"/>
      <c r="E24" s="308"/>
      <c r="F24" s="309"/>
      <c r="I24" s="154"/>
    </row>
    <row r="25" spans="1:9" x14ac:dyDescent="0.3">
      <c r="A25" s="305"/>
      <c r="C25" s="306"/>
      <c r="D25" s="307"/>
      <c r="E25" s="308"/>
      <c r="F25" s="309"/>
      <c r="I25" s="154"/>
    </row>
    <row r="26" spans="1:9" x14ac:dyDescent="0.3">
      <c r="A26" s="305"/>
      <c r="C26" s="306"/>
      <c r="D26" s="307"/>
      <c r="E26" s="308"/>
      <c r="F26" s="309"/>
      <c r="I26" s="154"/>
    </row>
    <row r="27" spans="1:9" x14ac:dyDescent="0.3">
      <c r="A27" s="305"/>
      <c r="C27" s="306"/>
      <c r="D27" s="307"/>
      <c r="E27" s="308"/>
      <c r="F27" s="309"/>
      <c r="I27" s="154"/>
    </row>
    <row r="28" spans="1:9" x14ac:dyDescent="0.3">
      <c r="A28" s="305"/>
      <c r="C28" s="306"/>
      <c r="D28" s="307"/>
      <c r="E28" s="308"/>
      <c r="F28" s="309"/>
      <c r="I28" s="154"/>
    </row>
    <row r="29" spans="1:9" x14ac:dyDescent="0.3">
      <c r="A29" s="305"/>
      <c r="C29" s="306"/>
      <c r="D29" s="307"/>
      <c r="E29" s="308"/>
      <c r="F29" s="309"/>
      <c r="I29" s="154"/>
    </row>
    <row r="30" spans="1:9" x14ac:dyDescent="0.3">
      <c r="A30" s="305"/>
      <c r="C30" s="306"/>
      <c r="D30" s="307"/>
      <c r="E30" s="308"/>
      <c r="F30" s="309"/>
      <c r="I30" s="154"/>
    </row>
    <row r="31" spans="1:9" x14ac:dyDescent="0.3">
      <c r="A31" s="305"/>
      <c r="C31" s="306"/>
      <c r="D31" s="307"/>
      <c r="E31" s="308"/>
      <c r="F31" s="309"/>
      <c r="I31" s="154"/>
    </row>
    <row r="32" spans="1:9" x14ac:dyDescent="0.3">
      <c r="A32" s="305"/>
      <c r="C32" s="306"/>
      <c r="D32" s="307"/>
      <c r="E32" s="308"/>
      <c r="F32" s="309"/>
      <c r="I32" s="154"/>
    </row>
    <row r="33" spans="1:10" x14ac:dyDescent="0.3">
      <c r="A33" s="305"/>
      <c r="C33" s="306"/>
      <c r="D33" s="307"/>
      <c r="E33" s="308"/>
      <c r="F33" s="309"/>
      <c r="I33" s="154"/>
    </row>
    <row r="34" spans="1:10" x14ac:dyDescent="0.3">
      <c r="A34" s="305"/>
      <c r="C34" s="306"/>
      <c r="D34" s="307"/>
      <c r="E34" s="308"/>
      <c r="F34" s="309"/>
      <c r="I34" s="154"/>
    </row>
    <row r="35" spans="1:10" x14ac:dyDescent="0.3">
      <c r="A35" s="305"/>
      <c r="C35" s="306"/>
      <c r="D35" s="307"/>
      <c r="E35" s="308"/>
      <c r="F35" s="309"/>
      <c r="I35" s="154"/>
    </row>
    <row r="36" spans="1:10" x14ac:dyDescent="0.3">
      <c r="A36" s="305"/>
      <c r="C36" s="306"/>
      <c r="D36" s="307"/>
      <c r="E36" s="308"/>
      <c r="F36" s="309"/>
      <c r="I36" s="154"/>
    </row>
    <row r="37" spans="1:10" x14ac:dyDescent="0.3">
      <c r="A37" s="305"/>
      <c r="C37" s="306"/>
      <c r="D37" s="307"/>
      <c r="E37" s="308"/>
      <c r="F37" s="309"/>
      <c r="I37" s="154"/>
    </row>
    <row r="38" spans="1:10" ht="15.6" x14ac:dyDescent="0.3">
      <c r="A38" s="621" t="s">
        <v>476</v>
      </c>
      <c r="B38" s="142"/>
      <c r="C38" s="629" t="s">
        <v>479</v>
      </c>
      <c r="D38" s="629"/>
      <c r="E38" s="629"/>
      <c r="F38" s="629"/>
      <c r="G38" s="629"/>
      <c r="H38" s="629"/>
      <c r="I38" s="629"/>
      <c r="J38" s="629"/>
    </row>
    <row r="39" spans="1:10" x14ac:dyDescent="0.3">
      <c r="A39" s="621"/>
      <c r="C39" s="874" t="s">
        <v>272</v>
      </c>
      <c r="D39" s="874"/>
      <c r="E39" s="135" t="s">
        <v>260</v>
      </c>
      <c r="F39" s="135" t="s">
        <v>477</v>
      </c>
      <c r="G39" s="135"/>
      <c r="H39" s="135" t="s">
        <v>329</v>
      </c>
      <c r="I39" s="135" t="s">
        <v>314</v>
      </c>
      <c r="J39" s="135" t="s">
        <v>313</v>
      </c>
    </row>
    <row r="40" spans="1:10" x14ac:dyDescent="0.3">
      <c r="A40" s="621"/>
      <c r="C40" s="875" t="s">
        <v>540</v>
      </c>
      <c r="D40" s="875"/>
      <c r="E40" s="359"/>
      <c r="F40" s="360"/>
      <c r="G40" s="360"/>
      <c r="H40" s="361"/>
      <c r="I40" s="134">
        <v>1795</v>
      </c>
      <c r="J40" s="362"/>
    </row>
    <row r="41" spans="1:10" ht="45" customHeight="1" x14ac:dyDescent="0.3">
      <c r="A41" s="621"/>
      <c r="C41" s="876"/>
      <c r="D41" s="877"/>
      <c r="E41" s="358"/>
      <c r="F41" s="360"/>
      <c r="G41" s="360"/>
      <c r="H41" s="361"/>
      <c r="J41" s="362"/>
    </row>
    <row r="42" spans="1:10" x14ac:dyDescent="0.3">
      <c r="A42" s="621"/>
      <c r="C42" s="875"/>
      <c r="D42" s="875"/>
      <c r="E42" s="359"/>
      <c r="F42" s="361"/>
      <c r="G42" s="361"/>
      <c r="H42" s="361"/>
      <c r="J42" s="362"/>
    </row>
    <row r="43" spans="1:10" x14ac:dyDescent="0.3">
      <c r="A43" s="621"/>
      <c r="C43" s="875"/>
      <c r="D43" s="875"/>
      <c r="E43" s="359"/>
      <c r="F43" s="360"/>
      <c r="G43" s="360"/>
      <c r="H43" s="361"/>
      <c r="J43" s="362"/>
    </row>
    <row r="44" spans="1:10" x14ac:dyDescent="0.3">
      <c r="A44" s="621"/>
      <c r="C44" s="876"/>
      <c r="D44" s="877"/>
      <c r="E44" s="358"/>
      <c r="F44" s="360"/>
      <c r="G44" s="360"/>
      <c r="H44" s="361"/>
      <c r="J44" s="362"/>
    </row>
    <row r="45" spans="1:10" x14ac:dyDescent="0.3">
      <c r="A45" s="621"/>
      <c r="C45" s="348"/>
      <c r="E45" s="348"/>
    </row>
    <row r="46" spans="1:10" x14ac:dyDescent="0.3">
      <c r="A46" s="621"/>
      <c r="C46" s="878"/>
      <c r="D46" s="877"/>
      <c r="E46" s="358"/>
      <c r="F46" s="360"/>
      <c r="G46" s="360"/>
      <c r="H46" s="361"/>
      <c r="J46" s="362"/>
    </row>
    <row r="47" spans="1:10" x14ac:dyDescent="0.3">
      <c r="A47" s="621"/>
      <c r="C47" s="879"/>
      <c r="D47" s="880"/>
      <c r="E47" s="359"/>
      <c r="F47" s="359"/>
      <c r="G47" s="359"/>
      <c r="H47" s="359"/>
      <c r="I47" s="337"/>
    </row>
    <row r="48" spans="1:10" x14ac:dyDescent="0.3">
      <c r="A48" s="621"/>
      <c r="J48" s="141"/>
    </row>
    <row r="49" spans="3:4" x14ac:dyDescent="0.3">
      <c r="D49" s="348" t="s">
        <v>539</v>
      </c>
    </row>
    <row r="51" spans="3:4" x14ac:dyDescent="0.3">
      <c r="C51" s="337" t="s">
        <v>480</v>
      </c>
    </row>
  </sheetData>
  <mergeCells count="18">
    <mergeCell ref="A38:A48"/>
    <mergeCell ref="C38:J38"/>
    <mergeCell ref="C39:D39"/>
    <mergeCell ref="C40:D40"/>
    <mergeCell ref="C41:D41"/>
    <mergeCell ref="C42:D42"/>
    <mergeCell ref="C43:D43"/>
    <mergeCell ref="C44:D44"/>
    <mergeCell ref="C46:D46"/>
    <mergeCell ref="C47:D47"/>
    <mergeCell ref="A12:A22"/>
    <mergeCell ref="B3:C3"/>
    <mergeCell ref="A4:A9"/>
    <mergeCell ref="C4:F4"/>
    <mergeCell ref="C5:D5"/>
    <mergeCell ref="C6:D6"/>
    <mergeCell ref="C7:D7"/>
    <mergeCell ref="C8:D8"/>
  </mergeCells>
  <phoneticPr fontId="84" type="noConversion"/>
  <hyperlinks>
    <hyperlink ref="C15" r:id="rId1" xr:uid="{6319188C-DBFE-4B84-A707-F367BE56FA05}"/>
    <hyperlink ref="C14" r:id="rId2" xr:uid="{8E9D21C3-3FFA-4B45-B32F-3AEE9C4141AA}"/>
    <hyperlink ref="C21" r:id="rId3" xr:uid="{219D34E6-4D43-4DB3-AAC6-00E295299724}"/>
    <hyperlink ref="C20" r:id="rId4" xr:uid="{DBF87C36-A28A-461A-BAD9-5464AD1B5A3F}"/>
    <hyperlink ref="C22" r:id="rId5" xr:uid="{62C1E020-DE6E-4A7B-88C7-4BC808282C4B}"/>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60CB5-617D-4A6D-BB41-17193DD87A49}">
  <sheetPr>
    <tabColor theme="6" tint="0.79998168889431442"/>
  </sheetPr>
  <dimension ref="A1:N69"/>
  <sheetViews>
    <sheetView zoomScaleNormal="100" workbookViewId="0">
      <selection activeCell="I26" sqref="I26"/>
    </sheetView>
  </sheetViews>
  <sheetFormatPr defaultColWidth="8.88671875" defaultRowHeight="14.4" x14ac:dyDescent="0.3"/>
  <cols>
    <col min="1" max="1" width="8.88671875" style="134"/>
    <col min="2" max="2" width="11" style="134" customWidth="1"/>
    <col min="3" max="3" width="10.88671875" style="134" bestFit="1" customWidth="1"/>
    <col min="4" max="4" width="40.88671875" style="134" customWidth="1"/>
    <col min="5" max="5" width="20.5546875" style="134" customWidth="1"/>
    <col min="6" max="6" width="15.109375" style="134" bestFit="1" customWidth="1"/>
    <col min="7" max="7" width="15.109375" style="134" customWidth="1"/>
    <col min="8" max="8" width="8.88671875" style="134"/>
    <col min="9" max="9" width="11.6640625" style="134" bestFit="1" customWidth="1"/>
    <col min="10" max="10" width="19.109375" style="134" bestFit="1" customWidth="1"/>
    <col min="11" max="16384" width="8.88671875" style="134"/>
  </cols>
  <sheetData>
    <row r="1" spans="1:14" s="149" customFormat="1" ht="35.4" customHeight="1" x14ac:dyDescent="0.4">
      <c r="A1" s="148" t="s">
        <v>334</v>
      </c>
    </row>
    <row r="2" spans="1:14" s="150" customFormat="1" ht="31.2" customHeight="1" x14ac:dyDescent="0.3">
      <c r="A2" s="150" t="s">
        <v>432</v>
      </c>
    </row>
    <row r="3" spans="1:14" ht="33.75" customHeight="1" thickBot="1" x14ac:dyDescent="0.35">
      <c r="B3" s="657"/>
      <c r="C3" s="657"/>
    </row>
    <row r="4" spans="1:14" ht="33.75" customHeight="1" x14ac:dyDescent="0.3">
      <c r="A4" s="639" t="s">
        <v>258</v>
      </c>
      <c r="B4" s="142"/>
      <c r="C4" s="640" t="s">
        <v>259</v>
      </c>
      <c r="D4" s="641"/>
      <c r="E4" s="641"/>
      <c r="F4" s="642"/>
      <c r="H4" s="142"/>
      <c r="I4" s="636" t="s">
        <v>290</v>
      </c>
      <c r="J4" s="637"/>
      <c r="K4" s="638"/>
      <c r="L4" s="240"/>
      <c r="M4" s="240"/>
      <c r="N4" s="142"/>
    </row>
    <row r="5" spans="1:14" ht="21" customHeight="1" x14ac:dyDescent="0.3">
      <c r="A5" s="639"/>
      <c r="C5" s="643"/>
      <c r="D5" s="644"/>
      <c r="E5" s="191" t="s">
        <v>260</v>
      </c>
      <c r="F5" s="200" t="s">
        <v>261</v>
      </c>
      <c r="I5" s="645" t="s">
        <v>293</v>
      </c>
      <c r="J5" s="222" t="s">
        <v>294</v>
      </c>
      <c r="K5" s="451">
        <f>2234+1352</f>
        <v>3586</v>
      </c>
      <c r="L5" s="239"/>
      <c r="M5" s="239"/>
    </row>
    <row r="6" spans="1:14" ht="28.2" customHeight="1" x14ac:dyDescent="0.3">
      <c r="A6" s="639"/>
      <c r="C6" s="819" t="s">
        <v>335</v>
      </c>
      <c r="D6" s="820"/>
      <c r="E6" s="210">
        <v>6125</v>
      </c>
      <c r="F6" s="368">
        <f>F7+F8</f>
        <v>9056</v>
      </c>
      <c r="I6" s="645"/>
      <c r="J6" s="222" t="s">
        <v>296</v>
      </c>
      <c r="K6" s="451">
        <f>2174+1867+30</f>
        <v>4071</v>
      </c>
      <c r="L6" s="226"/>
    </row>
    <row r="7" spans="1:14" x14ac:dyDescent="0.3">
      <c r="A7" s="639"/>
      <c r="C7" s="648" t="s">
        <v>270</v>
      </c>
      <c r="D7" s="626"/>
      <c r="E7" s="212">
        <v>3025</v>
      </c>
      <c r="F7" s="502">
        <v>5612</v>
      </c>
      <c r="I7" s="645"/>
      <c r="J7" s="223" t="s">
        <v>297</v>
      </c>
      <c r="K7" s="452">
        <f>768+75+91+150+120+113+82</f>
        <v>1399</v>
      </c>
      <c r="L7" s="226"/>
    </row>
    <row r="8" spans="1:14" ht="15" thickBot="1" x14ac:dyDescent="0.35">
      <c r="A8" s="639"/>
      <c r="C8" s="821" t="s">
        <v>123</v>
      </c>
      <c r="D8" s="822"/>
      <c r="E8" s="333">
        <v>3100</v>
      </c>
      <c r="F8" s="505">
        <v>3444</v>
      </c>
      <c r="I8" s="651" t="s">
        <v>298</v>
      </c>
      <c r="J8" s="238" t="s">
        <v>299</v>
      </c>
      <c r="K8" s="452"/>
      <c r="L8" s="228"/>
    </row>
    <row r="9" spans="1:14" x14ac:dyDescent="0.3">
      <c r="A9" s="639"/>
      <c r="C9" s="146"/>
      <c r="I9" s="651"/>
      <c r="J9" s="238" t="s">
        <v>300</v>
      </c>
      <c r="K9" s="452"/>
      <c r="L9" s="228"/>
    </row>
    <row r="10" spans="1:14" x14ac:dyDescent="0.3">
      <c r="A10" s="639"/>
      <c r="C10" s="146"/>
      <c r="I10" s="651"/>
      <c r="J10" s="238" t="s">
        <v>301</v>
      </c>
      <c r="K10" s="452"/>
      <c r="L10" s="228"/>
    </row>
    <row r="11" spans="1:14" x14ac:dyDescent="0.3">
      <c r="A11" s="639"/>
      <c r="C11" s="146"/>
      <c r="I11" s="651"/>
      <c r="J11" s="238" t="s">
        <v>302</v>
      </c>
      <c r="K11" s="452"/>
      <c r="L11" s="228"/>
    </row>
    <row r="12" spans="1:14" x14ac:dyDescent="0.3">
      <c r="A12" s="639"/>
      <c r="C12" s="146"/>
      <c r="I12" s="651"/>
      <c r="J12" s="238" t="s">
        <v>303</v>
      </c>
      <c r="K12" s="452">
        <f>4408+3219+768+75+91+150+120+113+82+30</f>
        <v>9056</v>
      </c>
      <c r="L12" s="228"/>
    </row>
    <row r="13" spans="1:14" x14ac:dyDescent="0.3">
      <c r="A13" s="639"/>
      <c r="C13" s="146"/>
      <c r="I13" s="651" t="s">
        <v>304</v>
      </c>
      <c r="J13" s="220" t="s">
        <v>305</v>
      </c>
      <c r="K13" s="452">
        <f>74+43</f>
        <v>117</v>
      </c>
      <c r="L13" s="228"/>
    </row>
    <row r="14" spans="1:14" x14ac:dyDescent="0.3">
      <c r="A14" s="639"/>
      <c r="C14" s="146"/>
      <c r="I14" s="651"/>
      <c r="J14" s="220" t="s">
        <v>306</v>
      </c>
      <c r="K14" s="453">
        <v>3176</v>
      </c>
      <c r="L14" s="228"/>
    </row>
    <row r="15" spans="1:14" ht="15.6" x14ac:dyDescent="0.3">
      <c r="B15" s="168"/>
      <c r="C15" s="168"/>
      <c r="I15" s="651"/>
      <c r="J15" s="220" t="s">
        <v>297</v>
      </c>
      <c r="K15" s="453">
        <f>4334+768+75+91+150+120+113+82+30</f>
        <v>5763</v>
      </c>
    </row>
    <row r="16" spans="1:14" x14ac:dyDescent="0.3">
      <c r="I16" s="622" t="s">
        <v>307</v>
      </c>
      <c r="J16" s="220" t="s">
        <v>308</v>
      </c>
      <c r="K16" s="453"/>
    </row>
    <row r="17" spans="1:11" x14ac:dyDescent="0.3">
      <c r="I17" s="622"/>
      <c r="J17" s="220" t="s">
        <v>309</v>
      </c>
      <c r="K17" s="453"/>
    </row>
    <row r="18" spans="1:11" ht="14.4" customHeight="1" thickBot="1" x14ac:dyDescent="0.35">
      <c r="I18" s="623"/>
      <c r="J18" s="221" t="s">
        <v>310</v>
      </c>
      <c r="K18" s="454">
        <f>4408+3219+768+75+91+150+120+113+82+30</f>
        <v>9056</v>
      </c>
    </row>
    <row r="19" spans="1:11" ht="15" thickBot="1" x14ac:dyDescent="0.35">
      <c r="I19" s="231"/>
    </row>
    <row r="20" spans="1:11" x14ac:dyDescent="0.3">
      <c r="A20" s="631" t="s">
        <v>162</v>
      </c>
      <c r="C20" s="143" t="s">
        <v>260</v>
      </c>
      <c r="D20" s="195"/>
      <c r="E20" s="195"/>
      <c r="F20" s="144"/>
    </row>
    <row r="21" spans="1:11" ht="14.4" customHeight="1" x14ac:dyDescent="0.3">
      <c r="A21" s="631"/>
      <c r="C21" s="196" t="s">
        <v>162</v>
      </c>
      <c r="D21" s="192" t="s">
        <v>272</v>
      </c>
      <c r="E21" s="232" t="s">
        <v>311</v>
      </c>
      <c r="F21" s="233" t="s">
        <v>312</v>
      </c>
      <c r="I21" s="135"/>
      <c r="J21" s="230"/>
    </row>
    <row r="22" spans="1:11" ht="28.8" x14ac:dyDescent="0.3">
      <c r="A22" s="631"/>
      <c r="C22" s="881" t="s">
        <v>275</v>
      </c>
      <c r="D22" s="290" t="s">
        <v>336</v>
      </c>
      <c r="E22" s="287" t="s">
        <v>276</v>
      </c>
      <c r="F22" s="274" t="s">
        <v>313</v>
      </c>
      <c r="I22" s="231"/>
    </row>
    <row r="23" spans="1:11" ht="28.8" x14ac:dyDescent="0.3">
      <c r="A23" s="631"/>
      <c r="C23" s="882"/>
      <c r="D23" s="289" t="s">
        <v>406</v>
      </c>
      <c r="E23" s="287" t="s">
        <v>276</v>
      </c>
      <c r="F23" s="314"/>
    </row>
    <row r="24" spans="1:11" ht="28.8" x14ac:dyDescent="0.3">
      <c r="A24" s="631"/>
      <c r="C24" s="288" t="s">
        <v>277</v>
      </c>
      <c r="D24" s="313" t="s">
        <v>433</v>
      </c>
      <c r="E24" s="287" t="s">
        <v>276</v>
      </c>
      <c r="F24" s="291" t="s">
        <v>313</v>
      </c>
    </row>
    <row r="25" spans="1:11" ht="14.4" customHeight="1" x14ac:dyDescent="0.3">
      <c r="A25" s="631"/>
      <c r="C25" s="883" t="s">
        <v>283</v>
      </c>
      <c r="D25" s="355" t="s">
        <v>528</v>
      </c>
      <c r="E25" s="287" t="s">
        <v>276</v>
      </c>
      <c r="F25" s="291" t="s">
        <v>329</v>
      </c>
      <c r="J25" s="244"/>
    </row>
    <row r="26" spans="1:11" ht="57.6" x14ac:dyDescent="0.3">
      <c r="A26" s="631"/>
      <c r="C26" s="884"/>
      <c r="D26" s="355" t="s">
        <v>527</v>
      </c>
      <c r="E26" s="291">
        <v>25</v>
      </c>
      <c r="F26" s="291" t="s">
        <v>329</v>
      </c>
      <c r="J26" s="154"/>
    </row>
    <row r="27" spans="1:11" ht="28.8" x14ac:dyDescent="0.3">
      <c r="A27" s="631"/>
      <c r="C27" s="885"/>
      <c r="D27" s="355" t="s">
        <v>526</v>
      </c>
      <c r="E27" s="318">
        <v>3000</v>
      </c>
      <c r="F27" s="291" t="s">
        <v>313</v>
      </c>
      <c r="I27" s="231"/>
    </row>
    <row r="28" spans="1:11" x14ac:dyDescent="0.3">
      <c r="A28" s="631"/>
      <c r="C28" s="304" t="s">
        <v>328</v>
      </c>
      <c r="D28" s="351" t="s">
        <v>529</v>
      </c>
      <c r="E28" s="287">
        <v>3100</v>
      </c>
      <c r="F28" s="291" t="s">
        <v>313</v>
      </c>
      <c r="G28" s="356"/>
    </row>
    <row r="29" spans="1:11" ht="52.95" customHeight="1" thickBot="1" x14ac:dyDescent="0.35">
      <c r="A29" s="631"/>
      <c r="B29" s="168"/>
      <c r="G29" s="357"/>
      <c r="J29" s="151"/>
    </row>
    <row r="30" spans="1:11" x14ac:dyDescent="0.3">
      <c r="A30" s="631"/>
      <c r="C30" s="136" t="s">
        <v>263</v>
      </c>
      <c r="D30" s="193"/>
      <c r="E30" s="194"/>
      <c r="F30" s="137"/>
      <c r="J30" s="151"/>
    </row>
    <row r="31" spans="1:11" ht="29.4" thickBot="1" x14ac:dyDescent="0.35">
      <c r="A31" s="631"/>
      <c r="C31" s="353" t="s">
        <v>162</v>
      </c>
      <c r="D31" s="352" t="s">
        <v>272</v>
      </c>
      <c r="E31" s="352" t="s">
        <v>261</v>
      </c>
      <c r="F31" s="354" t="s">
        <v>530</v>
      </c>
      <c r="I31" s="231"/>
      <c r="J31" s="151"/>
    </row>
    <row r="32" spans="1:11" x14ac:dyDescent="0.3">
      <c r="A32" s="631"/>
      <c r="B32" s="262"/>
      <c r="C32" s="395" t="s">
        <v>601</v>
      </c>
      <c r="D32" s="396" t="s">
        <v>592</v>
      </c>
      <c r="E32" s="611">
        <v>768</v>
      </c>
      <c r="F32" s="480" t="s">
        <v>636</v>
      </c>
      <c r="J32" s="151"/>
    </row>
    <row r="33" spans="1:10" x14ac:dyDescent="0.3">
      <c r="A33" s="631"/>
      <c r="C33" s="397"/>
      <c r="D33" s="398" t="s">
        <v>594</v>
      </c>
      <c r="E33" s="612">
        <v>75</v>
      </c>
      <c r="F33" s="480" t="s">
        <v>636</v>
      </c>
      <c r="J33" s="154"/>
    </row>
    <row r="34" spans="1:10" x14ac:dyDescent="0.3">
      <c r="A34" s="631"/>
      <c r="C34" s="399" t="s">
        <v>602</v>
      </c>
      <c r="D34" s="398" t="s">
        <v>595</v>
      </c>
      <c r="E34" s="612">
        <v>91</v>
      </c>
      <c r="F34" s="480" t="s">
        <v>636</v>
      </c>
      <c r="J34" s="154"/>
    </row>
    <row r="35" spans="1:10" x14ac:dyDescent="0.3">
      <c r="A35" s="631"/>
      <c r="C35" s="524" t="s">
        <v>584</v>
      </c>
      <c r="D35" s="398" t="s">
        <v>596</v>
      </c>
      <c r="E35" s="612">
        <v>150</v>
      </c>
      <c r="F35" s="480" t="s">
        <v>636</v>
      </c>
    </row>
    <row r="36" spans="1:10" ht="15" thickBot="1" x14ac:dyDescent="0.35">
      <c r="C36" s="560" t="s">
        <v>585</v>
      </c>
      <c r="D36" s="398" t="s">
        <v>593</v>
      </c>
      <c r="E36" s="612">
        <v>120</v>
      </c>
      <c r="F36" s="480" t="s">
        <v>636</v>
      </c>
    </row>
    <row r="37" spans="1:10" ht="17.399999999999999" customHeight="1" x14ac:dyDescent="0.3">
      <c r="C37" s="400" t="s">
        <v>603</v>
      </c>
      <c r="D37" s="398" t="s">
        <v>597</v>
      </c>
      <c r="E37" s="612">
        <v>4408</v>
      </c>
      <c r="F37" s="480" t="s">
        <v>635</v>
      </c>
    </row>
    <row r="38" spans="1:10" ht="17.399999999999999" customHeight="1" x14ac:dyDescent="0.3">
      <c r="C38" s="381" t="s">
        <v>604</v>
      </c>
      <c r="D38" s="561" t="s">
        <v>598</v>
      </c>
      <c r="E38" s="612">
        <v>113</v>
      </c>
      <c r="F38" s="480" t="s">
        <v>636</v>
      </c>
    </row>
    <row r="39" spans="1:10" ht="17.399999999999999" customHeight="1" x14ac:dyDescent="0.3">
      <c r="C39" s="524" t="s">
        <v>605</v>
      </c>
      <c r="D39" s="401" t="s">
        <v>599</v>
      </c>
      <c r="E39" s="612">
        <f>45+37</f>
        <v>82</v>
      </c>
      <c r="F39" s="480" t="s">
        <v>636</v>
      </c>
    </row>
    <row r="40" spans="1:10" ht="17.399999999999999" customHeight="1" x14ac:dyDescent="0.3">
      <c r="C40" s="524" t="s">
        <v>606</v>
      </c>
      <c r="D40" s="401" t="s">
        <v>600</v>
      </c>
      <c r="E40" s="612">
        <v>30</v>
      </c>
      <c r="F40" s="480" t="s">
        <v>636</v>
      </c>
    </row>
    <row r="41" spans="1:10" ht="17.399999999999999" customHeight="1" thickBot="1" x14ac:dyDescent="0.35">
      <c r="C41" s="402" t="s">
        <v>607</v>
      </c>
      <c r="D41" s="403" t="s">
        <v>506</v>
      </c>
      <c r="E41" s="613">
        <v>3219</v>
      </c>
      <c r="F41" s="481" t="s">
        <v>635</v>
      </c>
    </row>
    <row r="42" spans="1:10" ht="17.399999999999999" customHeight="1" x14ac:dyDescent="0.3"/>
    <row r="43" spans="1:10" ht="17.399999999999999" customHeight="1" x14ac:dyDescent="0.3"/>
    <row r="44" spans="1:10" ht="17.399999999999999" customHeight="1" x14ac:dyDescent="0.3"/>
    <row r="45" spans="1:10" ht="17.399999999999999" customHeight="1" x14ac:dyDescent="0.3"/>
    <row r="46" spans="1:10" ht="17.399999999999999" customHeight="1" x14ac:dyDescent="0.3"/>
    <row r="47" spans="1:10" ht="17.399999999999999" customHeight="1" x14ac:dyDescent="0.3"/>
    <row r="48" spans="1:10" ht="17.399999999999999" customHeight="1" x14ac:dyDescent="0.3"/>
    <row r="49" spans="1:10" ht="17.399999999999999" customHeight="1" x14ac:dyDescent="0.3"/>
    <row r="50" spans="1:10" ht="17.399999999999999" customHeight="1" x14ac:dyDescent="0.3"/>
    <row r="51" spans="1:10" ht="17.399999999999999" customHeight="1" x14ac:dyDescent="0.3"/>
    <row r="52" spans="1:10" ht="17.399999999999999" customHeight="1" x14ac:dyDescent="0.3"/>
    <row r="53" spans="1:10" ht="17.399999999999999" customHeight="1" x14ac:dyDescent="0.3"/>
    <row r="54" spans="1:10" ht="17.399999999999999" customHeight="1" x14ac:dyDescent="0.3"/>
    <row r="55" spans="1:10" ht="17.399999999999999" customHeight="1" x14ac:dyDescent="0.3"/>
    <row r="56" spans="1:10" ht="15.6" x14ac:dyDescent="0.3">
      <c r="A56" s="621" t="s">
        <v>476</v>
      </c>
      <c r="B56" s="142"/>
      <c r="C56" s="629" t="s">
        <v>479</v>
      </c>
      <c r="D56" s="629"/>
      <c r="E56" s="629"/>
      <c r="F56" s="629"/>
      <c r="G56" s="629"/>
      <c r="H56" s="629"/>
      <c r="I56" s="629"/>
      <c r="J56" s="629"/>
    </row>
    <row r="57" spans="1:10" x14ac:dyDescent="0.3">
      <c r="A57" s="621"/>
      <c r="C57" s="874" t="s">
        <v>272</v>
      </c>
      <c r="D57" s="874"/>
      <c r="E57" s="135" t="s">
        <v>260</v>
      </c>
      <c r="F57" s="135" t="s">
        <v>477</v>
      </c>
      <c r="G57" s="135"/>
      <c r="H57" s="135" t="s">
        <v>329</v>
      </c>
      <c r="I57" s="135" t="s">
        <v>314</v>
      </c>
      <c r="J57" s="135" t="s">
        <v>313</v>
      </c>
    </row>
    <row r="58" spans="1:10" x14ac:dyDescent="0.3">
      <c r="A58" s="621"/>
      <c r="C58" s="876" t="s">
        <v>531</v>
      </c>
      <c r="D58" s="877"/>
      <c r="E58" s="359" t="s">
        <v>485</v>
      </c>
      <c r="F58" s="360"/>
      <c r="G58" s="360"/>
      <c r="H58" s="361"/>
      <c r="I58" s="134">
        <v>144</v>
      </c>
      <c r="J58" s="362"/>
    </row>
    <row r="59" spans="1:10" x14ac:dyDescent="0.3">
      <c r="A59" s="621"/>
      <c r="C59" s="876" t="s">
        <v>532</v>
      </c>
      <c r="D59" s="877"/>
      <c r="E59" s="358">
        <v>40</v>
      </c>
      <c r="F59" s="360"/>
      <c r="G59" s="360"/>
      <c r="H59" s="361"/>
      <c r="I59" s="134">
        <v>41</v>
      </c>
      <c r="J59" s="362"/>
    </row>
    <row r="60" spans="1:10" x14ac:dyDescent="0.3">
      <c r="A60" s="621"/>
      <c r="C60" s="875" t="s">
        <v>533</v>
      </c>
      <c r="D60" s="875"/>
      <c r="E60" s="359" t="s">
        <v>485</v>
      </c>
      <c r="F60" s="361"/>
      <c r="G60" s="361"/>
      <c r="H60" s="361"/>
      <c r="I60" s="134">
        <v>75</v>
      </c>
      <c r="J60" s="362"/>
    </row>
    <row r="61" spans="1:10" x14ac:dyDescent="0.3">
      <c r="A61" s="621"/>
      <c r="C61" s="875" t="s">
        <v>534</v>
      </c>
      <c r="D61" s="875"/>
      <c r="E61" s="359">
        <v>40</v>
      </c>
      <c r="F61" s="360"/>
      <c r="G61" s="360"/>
      <c r="H61" s="361"/>
      <c r="I61" s="134">
        <v>39</v>
      </c>
      <c r="J61" s="362"/>
    </row>
    <row r="62" spans="1:10" ht="14.4" customHeight="1" x14ac:dyDescent="0.3">
      <c r="A62" s="621"/>
      <c r="C62" s="876" t="s">
        <v>535</v>
      </c>
      <c r="D62" s="877"/>
      <c r="E62" s="358" t="s">
        <v>485</v>
      </c>
      <c r="F62" s="360"/>
      <c r="G62" s="360"/>
      <c r="H62" s="361"/>
      <c r="I62" s="134">
        <v>80</v>
      </c>
      <c r="J62" s="362"/>
    </row>
    <row r="63" spans="1:10" x14ac:dyDescent="0.3">
      <c r="A63" s="621"/>
      <c r="C63" s="348" t="s">
        <v>536</v>
      </c>
      <c r="E63" s="348" t="s">
        <v>485</v>
      </c>
      <c r="I63" s="134">
        <v>26</v>
      </c>
    </row>
    <row r="64" spans="1:10" x14ac:dyDescent="0.3">
      <c r="A64" s="621"/>
      <c r="C64" s="878" t="s">
        <v>509</v>
      </c>
      <c r="D64" s="877"/>
      <c r="E64" s="358" t="s">
        <v>485</v>
      </c>
      <c r="F64" s="360"/>
      <c r="G64" s="360"/>
      <c r="H64" s="361"/>
      <c r="I64" s="134">
        <v>52</v>
      </c>
      <c r="J64" s="362"/>
    </row>
    <row r="65" spans="1:10" x14ac:dyDescent="0.3">
      <c r="A65" s="621"/>
      <c r="C65" s="879" t="s">
        <v>510</v>
      </c>
      <c r="D65" s="880"/>
      <c r="E65" s="359">
        <v>3000</v>
      </c>
      <c r="F65" s="359" t="s">
        <v>485</v>
      </c>
      <c r="G65" s="359"/>
      <c r="H65" s="359" t="s">
        <v>485</v>
      </c>
      <c r="I65" s="337">
        <v>4408</v>
      </c>
    </row>
    <row r="66" spans="1:10" ht="15" thickBot="1" x14ac:dyDescent="0.35">
      <c r="A66" s="621"/>
      <c r="J66" s="141"/>
    </row>
    <row r="69" spans="1:10" x14ac:dyDescent="0.3">
      <c r="C69" s="337" t="s">
        <v>480</v>
      </c>
    </row>
  </sheetData>
  <mergeCells count="25">
    <mergeCell ref="B3:C3"/>
    <mergeCell ref="A4:A14"/>
    <mergeCell ref="C4:F4"/>
    <mergeCell ref="I4:K4"/>
    <mergeCell ref="C5:D5"/>
    <mergeCell ref="I5:I7"/>
    <mergeCell ref="C6:D6"/>
    <mergeCell ref="C7:D7"/>
    <mergeCell ref="C8:D8"/>
    <mergeCell ref="I8:I12"/>
    <mergeCell ref="I13:I15"/>
    <mergeCell ref="I16:I18"/>
    <mergeCell ref="A20:A35"/>
    <mergeCell ref="C22:C23"/>
    <mergeCell ref="C25:C27"/>
    <mergeCell ref="A56:A66"/>
    <mergeCell ref="C56:J56"/>
    <mergeCell ref="C57:D57"/>
    <mergeCell ref="C58:D58"/>
    <mergeCell ref="C59:D59"/>
    <mergeCell ref="C60:D60"/>
    <mergeCell ref="C61:D61"/>
    <mergeCell ref="C62:D62"/>
    <mergeCell ref="C64:D64"/>
    <mergeCell ref="C65:D65"/>
  </mergeCells>
  <hyperlinks>
    <hyperlink ref="C24" r:id="rId1" xr:uid="{889BF524-BDB3-4A7E-AAE8-A79D11AC8DA8}"/>
    <hyperlink ref="C28" r:id="rId2" xr:uid="{691CB568-0E7E-4A12-B773-537A83248E02}"/>
    <hyperlink ref="C25" r:id="rId3" xr:uid="{6FB7CE78-6126-4659-BD0B-81B00ECB452E}"/>
    <hyperlink ref="C22" r:id="rId4" xr:uid="{EF98F1D1-C435-4CA5-8E54-F064F743E892}"/>
    <hyperlink ref="C32" r:id="rId5" xr:uid="{EF470CA2-52F2-4CC9-AF6C-AD7F0B0E6968}"/>
    <hyperlink ref="C34" r:id="rId6" xr:uid="{B13D0A40-37A8-4758-ACF0-2A6E26ADFB97}"/>
    <hyperlink ref="C36" r:id="rId7" xr:uid="{02D39102-74AD-4852-8301-B31954FE58EE}"/>
    <hyperlink ref="C37" r:id="rId8" xr:uid="{6AED027F-25E9-44B0-9D0B-6E3F5718CAF5}"/>
    <hyperlink ref="C38" r:id="rId9" xr:uid="{734F0FBF-89C2-411A-9D77-833AA05D8750}"/>
    <hyperlink ref="C41" r:id="rId10" xr:uid="{5390B13E-2F46-48F6-A8BB-50E627470508}"/>
    <hyperlink ref="C40" r:id="rId11" xr:uid="{D06ACE85-3D46-4C57-9C0B-283D615E64E0}"/>
    <hyperlink ref="C39" r:id="rId12" xr:uid="{BD54760A-990B-4A4C-A736-EBC7851A6112}"/>
    <hyperlink ref="C35" r:id="rId13" display="https://defra.sharepoint.com/:w:/r/sites/T_WorkDelivery52/Environmental Pollution Programme/Vietnam Outputs/WM_CED/WM1.3 D1 Strategy to strengthen stakeholder cooperation to improve SW management in Da Nang_2026_03_30.docx?d=w06c0a20ad67d40669044d6c018829550&amp;csf=1&amp;web=1&amp;e=LZGHe2" xr:uid="{2AA84420-4F08-4BF1-BD9B-82846D4952D1}"/>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H72"/>
  <sheetViews>
    <sheetView zoomScaleNormal="100" workbookViewId="0"/>
  </sheetViews>
  <sheetFormatPr defaultRowHeight="13.2" x14ac:dyDescent="0.25"/>
  <cols>
    <col min="1" max="1" width="30.5546875" customWidth="1"/>
    <col min="2" max="2" width="24.5546875" customWidth="1"/>
    <col min="3" max="3" width="46.44140625" customWidth="1"/>
    <col min="4" max="7" width="27.109375" style="92" customWidth="1"/>
    <col min="8" max="8" width="14.88671875" customWidth="1"/>
    <col min="9" max="9" width="9.33203125" customWidth="1"/>
  </cols>
  <sheetData>
    <row r="1" spans="1:8" s="114" customFormat="1" ht="30" x14ac:dyDescent="0.5">
      <c r="A1" s="115" t="s">
        <v>338</v>
      </c>
      <c r="B1" s="115"/>
      <c r="C1" s="115"/>
      <c r="D1" s="117"/>
      <c r="E1" s="117"/>
      <c r="F1" s="117"/>
      <c r="G1" s="117"/>
    </row>
    <row r="2" spans="1:8" s="120" customFormat="1" ht="15.6" customHeight="1" x14ac:dyDescent="0.5">
      <c r="A2" s="118"/>
      <c r="B2" s="118"/>
      <c r="C2" s="118"/>
      <c r="D2" s="119"/>
      <c r="E2" s="119"/>
      <c r="F2" s="119"/>
      <c r="G2" s="119"/>
    </row>
    <row r="3" spans="1:8" ht="13.8" x14ac:dyDescent="0.25">
      <c r="A3" s="22" t="s">
        <v>190</v>
      </c>
      <c r="B3" s="21"/>
      <c r="D3" s="91"/>
      <c r="E3" s="91"/>
      <c r="F3" s="91"/>
    </row>
    <row r="4" spans="1:8" ht="13.8" x14ac:dyDescent="0.25">
      <c r="A4" s="23" t="s">
        <v>0</v>
      </c>
      <c r="B4" s="21"/>
      <c r="C4" s="21"/>
      <c r="D4" s="91"/>
      <c r="E4" s="91"/>
      <c r="F4" s="91"/>
    </row>
    <row r="5" spans="1:8" ht="13.8" x14ac:dyDescent="0.25">
      <c r="A5" s="52" t="s">
        <v>339</v>
      </c>
      <c r="B5" s="21"/>
      <c r="C5" s="21"/>
      <c r="D5" s="91"/>
      <c r="E5" s="91"/>
      <c r="F5" s="91"/>
    </row>
    <row r="6" spans="1:8" ht="13.8" x14ac:dyDescent="0.25">
      <c r="A6" s="51" t="s">
        <v>3</v>
      </c>
      <c r="B6" s="21"/>
      <c r="C6" s="21"/>
      <c r="D6" s="91"/>
      <c r="E6" s="91"/>
      <c r="F6" s="91"/>
    </row>
    <row r="7" spans="1:8" ht="13.8" thickBot="1" x14ac:dyDescent="0.3"/>
    <row r="8" spans="1:8" ht="13.8" thickBot="1" x14ac:dyDescent="0.3">
      <c r="A8" s="15" t="s">
        <v>143</v>
      </c>
      <c r="B8" s="16" t="s">
        <v>144</v>
      </c>
      <c r="C8" s="16"/>
      <c r="D8" s="17" t="s">
        <v>145</v>
      </c>
      <c r="E8" s="17" t="s">
        <v>158</v>
      </c>
      <c r="F8" s="17" t="s">
        <v>159</v>
      </c>
      <c r="G8" s="98" t="s">
        <v>160</v>
      </c>
      <c r="H8" s="903"/>
    </row>
    <row r="9" spans="1:8" ht="148.19999999999999" customHeight="1" x14ac:dyDescent="0.25">
      <c r="A9" s="703" t="s">
        <v>150</v>
      </c>
      <c r="B9" s="728" t="s">
        <v>340</v>
      </c>
      <c r="C9" s="105" t="s">
        <v>341</v>
      </c>
      <c r="D9" s="6"/>
      <c r="E9" s="6"/>
      <c r="F9" s="6"/>
      <c r="G9" s="104" t="s">
        <v>161</v>
      </c>
      <c r="H9" s="904"/>
    </row>
    <row r="10" spans="1:8" ht="12.9" customHeight="1" thickBot="1" x14ac:dyDescent="0.3">
      <c r="A10" s="703"/>
      <c r="B10" s="728"/>
      <c r="C10" s="890" t="s">
        <v>154</v>
      </c>
      <c r="D10" s="9"/>
      <c r="E10" s="10"/>
      <c r="F10" s="10"/>
      <c r="G10" s="97"/>
      <c r="H10" s="904"/>
    </row>
    <row r="11" spans="1:8" ht="12.9" customHeight="1" thickBot="1" x14ac:dyDescent="0.3">
      <c r="A11" s="703"/>
      <c r="B11" s="728"/>
      <c r="C11" s="897"/>
      <c r="D11" s="687" t="s">
        <v>162</v>
      </c>
      <c r="E11" s="688"/>
      <c r="F11" s="688"/>
      <c r="G11" s="688"/>
      <c r="H11" s="904"/>
    </row>
    <row r="12" spans="1:8" ht="72" customHeight="1" thickBot="1" x14ac:dyDescent="0.3">
      <c r="A12" s="717"/>
      <c r="B12" s="729"/>
      <c r="C12" s="891"/>
      <c r="D12" s="756" t="s">
        <v>342</v>
      </c>
      <c r="E12" s="757"/>
      <c r="F12" s="757"/>
      <c r="G12" s="757"/>
      <c r="H12" s="905"/>
    </row>
    <row r="13" spans="1:8" ht="12.75" hidden="1" customHeight="1" thickBot="1" x14ac:dyDescent="0.3">
      <c r="A13" s="93"/>
      <c r="B13" s="2" t="s">
        <v>157</v>
      </c>
      <c r="C13" s="2"/>
      <c r="D13" s="3" t="s">
        <v>145</v>
      </c>
      <c r="E13" s="3" t="s">
        <v>158</v>
      </c>
      <c r="F13" s="3" t="s">
        <v>159</v>
      </c>
      <c r="G13" s="3" t="s">
        <v>160</v>
      </c>
      <c r="H13" s="49"/>
    </row>
    <row r="14" spans="1:8" ht="12.75" hidden="1" customHeight="1" thickBot="1" x14ac:dyDescent="0.3">
      <c r="A14" s="93"/>
      <c r="B14" s="4"/>
      <c r="C14" s="5" t="s">
        <v>152</v>
      </c>
      <c r="D14" s="6"/>
      <c r="E14" s="6"/>
      <c r="F14" s="6"/>
      <c r="G14" s="77" t="s">
        <v>161</v>
      </c>
      <c r="H14" s="49"/>
    </row>
    <row r="15" spans="1:8" ht="12.75" hidden="1" customHeight="1" thickBot="1" x14ac:dyDescent="0.3">
      <c r="A15" s="93"/>
      <c r="B15" s="7"/>
      <c r="C15" s="8" t="s">
        <v>154</v>
      </c>
      <c r="D15" s="9"/>
      <c r="E15" s="10"/>
      <c r="F15" s="10"/>
      <c r="G15" s="10"/>
      <c r="H15" s="49"/>
    </row>
    <row r="16" spans="1:8" ht="12.75" hidden="1" customHeight="1" thickBot="1" x14ac:dyDescent="0.3">
      <c r="A16" s="93"/>
      <c r="B16" s="7"/>
      <c r="C16" s="11"/>
      <c r="D16" s="46" t="s">
        <v>162</v>
      </c>
      <c r="E16" s="47"/>
      <c r="F16" s="47"/>
      <c r="G16" s="48"/>
      <c r="H16" s="49"/>
    </row>
    <row r="17" spans="1:8" ht="9.6" hidden="1" customHeight="1" thickBot="1" x14ac:dyDescent="0.3">
      <c r="A17" s="94"/>
      <c r="B17" s="12"/>
      <c r="C17" s="13"/>
      <c r="D17" s="756" t="s">
        <v>163</v>
      </c>
      <c r="E17" s="757"/>
      <c r="F17" s="757"/>
      <c r="G17" s="757"/>
      <c r="H17" s="50"/>
    </row>
    <row r="18" spans="1:8" ht="12.75" customHeight="1" x14ac:dyDescent="0.25">
      <c r="A18" s="14"/>
      <c r="B18" s="14"/>
      <c r="C18" s="14"/>
      <c r="D18" s="14"/>
      <c r="E18" s="14"/>
      <c r="F18" s="14"/>
      <c r="G18" s="14"/>
      <c r="H18" s="14"/>
    </row>
    <row r="19" spans="1:8" ht="12.75" customHeight="1" thickBot="1" x14ac:dyDescent="0.3">
      <c r="A19" s="14"/>
      <c r="B19" s="14"/>
      <c r="C19" s="14"/>
      <c r="D19" s="14"/>
      <c r="E19" s="14"/>
      <c r="F19" s="14"/>
      <c r="G19" s="14"/>
      <c r="H19" s="14"/>
    </row>
    <row r="20" spans="1:8" ht="12.75" customHeight="1" thickBot="1" x14ac:dyDescent="0.3">
      <c r="A20" s="86" t="s">
        <v>164</v>
      </c>
      <c r="B20" s="87" t="s">
        <v>165</v>
      </c>
      <c r="C20" s="88"/>
      <c r="D20" s="89" t="s">
        <v>145</v>
      </c>
      <c r="E20" s="89" t="s">
        <v>158</v>
      </c>
      <c r="F20" s="89" t="s">
        <v>159</v>
      </c>
      <c r="G20" s="90" t="s">
        <v>160</v>
      </c>
      <c r="H20" s="70" t="s">
        <v>166</v>
      </c>
    </row>
    <row r="21" spans="1:8" ht="132" x14ac:dyDescent="0.25">
      <c r="A21" s="702" t="s">
        <v>343</v>
      </c>
      <c r="B21" s="727" t="s">
        <v>192</v>
      </c>
      <c r="C21" s="121" t="s">
        <v>344</v>
      </c>
      <c r="D21" s="85"/>
      <c r="E21" s="85"/>
      <c r="F21" s="85"/>
      <c r="G21" s="103" t="s">
        <v>161</v>
      </c>
      <c r="H21" s="713" t="s">
        <v>345</v>
      </c>
    </row>
    <row r="22" spans="1:8" ht="12.6" customHeight="1" thickBot="1" x14ac:dyDescent="0.3">
      <c r="A22" s="703"/>
      <c r="B22" s="728"/>
      <c r="C22" s="900" t="s">
        <v>154</v>
      </c>
      <c r="D22" s="9"/>
      <c r="E22" s="10"/>
      <c r="F22" s="10"/>
      <c r="G22" s="97"/>
      <c r="H22" s="715"/>
    </row>
    <row r="23" spans="1:8" ht="12.6" customHeight="1" thickBot="1" x14ac:dyDescent="0.3">
      <c r="A23" s="703"/>
      <c r="B23" s="728"/>
      <c r="C23" s="901"/>
      <c r="D23" s="688" t="s">
        <v>155</v>
      </c>
      <c r="E23" s="688"/>
      <c r="F23" s="688"/>
      <c r="G23" s="761"/>
      <c r="H23" s="20" t="s">
        <v>68</v>
      </c>
    </row>
    <row r="24" spans="1:8" ht="37.5" customHeight="1" thickBot="1" x14ac:dyDescent="0.3">
      <c r="A24" s="717"/>
      <c r="B24" s="729"/>
      <c r="C24" s="902"/>
      <c r="D24" s="886" t="s">
        <v>346</v>
      </c>
      <c r="E24" s="886"/>
      <c r="F24" s="886"/>
      <c r="G24" s="887"/>
      <c r="H24" s="6"/>
    </row>
    <row r="25" spans="1:8" ht="12.6" hidden="1" customHeight="1" thickBot="1" x14ac:dyDescent="0.3">
      <c r="A25" s="95"/>
      <c r="B25" s="71" t="s">
        <v>167</v>
      </c>
      <c r="C25" s="75"/>
      <c r="D25" s="3" t="s">
        <v>145</v>
      </c>
      <c r="E25" s="3" t="s">
        <v>158</v>
      </c>
      <c r="F25" s="3" t="s">
        <v>159</v>
      </c>
      <c r="G25" s="76" t="s">
        <v>160</v>
      </c>
      <c r="H25" s="101"/>
    </row>
    <row r="26" spans="1:8" ht="12.6" hidden="1" customHeight="1" thickBot="1" x14ac:dyDescent="0.3">
      <c r="A26" s="95"/>
      <c r="B26" s="906"/>
      <c r="C26" s="72" t="s">
        <v>152</v>
      </c>
      <c r="D26" s="6"/>
      <c r="E26" s="6"/>
      <c r="F26" s="6"/>
      <c r="G26" s="77" t="s">
        <v>161</v>
      </c>
      <c r="H26" s="101"/>
    </row>
    <row r="27" spans="1:8" ht="12.6" hidden="1" customHeight="1" thickBot="1" x14ac:dyDescent="0.3">
      <c r="A27" s="95"/>
      <c r="B27" s="907"/>
      <c r="C27" s="73" t="s">
        <v>154</v>
      </c>
      <c r="D27" s="9"/>
      <c r="E27" s="10"/>
      <c r="F27" s="10"/>
      <c r="G27" s="74"/>
      <c r="H27" s="101"/>
    </row>
    <row r="28" spans="1:8" ht="12.6" hidden="1" customHeight="1" thickBot="1" x14ac:dyDescent="0.3">
      <c r="A28" s="95"/>
      <c r="B28" s="907"/>
      <c r="C28" s="754" t="s">
        <v>155</v>
      </c>
      <c r="D28" s="755"/>
      <c r="E28" s="755"/>
      <c r="F28" s="755"/>
      <c r="G28" s="899"/>
      <c r="H28" s="101"/>
    </row>
    <row r="29" spans="1:8" ht="38.25" hidden="1" customHeight="1" thickBot="1" x14ac:dyDescent="0.3">
      <c r="A29" s="96"/>
      <c r="B29" s="908"/>
      <c r="C29" s="756" t="s">
        <v>163</v>
      </c>
      <c r="D29" s="757"/>
      <c r="E29" s="757"/>
      <c r="F29" s="757"/>
      <c r="G29" s="898"/>
      <c r="H29" s="102"/>
    </row>
    <row r="30" spans="1:8" ht="14.25" customHeight="1" x14ac:dyDescent="0.25">
      <c r="A30" s="80"/>
      <c r="B30" s="80"/>
      <c r="C30" s="78"/>
      <c r="D30" s="78"/>
      <c r="E30" s="78"/>
      <c r="F30" s="78"/>
      <c r="G30" s="78"/>
      <c r="H30" s="79"/>
    </row>
    <row r="31" spans="1:8" ht="14.25" customHeight="1" thickBot="1" x14ac:dyDescent="0.3">
      <c r="A31" s="80"/>
      <c r="B31" s="80"/>
      <c r="C31" s="78"/>
      <c r="D31" s="78"/>
      <c r="E31" s="78"/>
      <c r="F31" s="78"/>
      <c r="G31" s="78"/>
      <c r="H31" s="79"/>
    </row>
    <row r="32" spans="1:8" ht="13.8" thickBot="1" x14ac:dyDescent="0.3">
      <c r="A32" s="81" t="s">
        <v>121</v>
      </c>
      <c r="B32" s="82" t="s">
        <v>122</v>
      </c>
      <c r="C32" s="88"/>
      <c r="D32" s="83" t="s">
        <v>145</v>
      </c>
      <c r="E32" s="83" t="s">
        <v>158</v>
      </c>
      <c r="F32" s="83" t="s">
        <v>159</v>
      </c>
      <c r="G32" s="83" t="s">
        <v>347</v>
      </c>
      <c r="H32" s="84" t="s">
        <v>166</v>
      </c>
    </row>
    <row r="33" spans="1:8" ht="12.75" customHeight="1" thickBot="1" x14ac:dyDescent="0.3">
      <c r="A33" s="716" t="s">
        <v>124</v>
      </c>
      <c r="B33" s="892" t="s">
        <v>348</v>
      </c>
      <c r="C33" s="890" t="s">
        <v>152</v>
      </c>
      <c r="D33" s="6"/>
      <c r="E33" s="6"/>
      <c r="F33" s="6"/>
      <c r="G33" s="6" t="s">
        <v>349</v>
      </c>
      <c r="H33" s="889" t="s">
        <v>350</v>
      </c>
    </row>
    <row r="34" spans="1:8" ht="12.75" customHeight="1" thickBot="1" x14ac:dyDescent="0.3">
      <c r="A34" s="703"/>
      <c r="B34" s="893"/>
      <c r="C34" s="891"/>
      <c r="D34" s="9"/>
      <c r="E34" s="10"/>
      <c r="F34" s="10"/>
      <c r="G34" s="10"/>
      <c r="H34" s="714"/>
    </row>
    <row r="35" spans="1:8" ht="12.75" customHeight="1" thickBot="1" x14ac:dyDescent="0.3">
      <c r="A35" s="703"/>
      <c r="B35" s="893"/>
      <c r="C35" s="890" t="s">
        <v>154</v>
      </c>
      <c r="D35" s="687" t="s">
        <v>155</v>
      </c>
      <c r="E35" s="688"/>
      <c r="F35" s="688"/>
      <c r="G35" s="689"/>
      <c r="H35" s="714"/>
    </row>
    <row r="36" spans="1:8" ht="34.5" customHeight="1" thickBot="1" x14ac:dyDescent="0.3">
      <c r="A36" s="703"/>
      <c r="B36" s="894"/>
      <c r="C36" s="891"/>
      <c r="D36" s="888" t="s">
        <v>163</v>
      </c>
      <c r="E36" s="886"/>
      <c r="F36" s="886"/>
      <c r="G36" s="887"/>
      <c r="H36" s="714"/>
    </row>
    <row r="37" spans="1:8" ht="13.8" thickBot="1" x14ac:dyDescent="0.3">
      <c r="A37" s="15" t="s">
        <v>126</v>
      </c>
      <c r="B37" s="2" t="s">
        <v>351</v>
      </c>
      <c r="C37" s="2"/>
      <c r="D37" s="3" t="s">
        <v>145</v>
      </c>
      <c r="E37" s="3" t="s">
        <v>158</v>
      </c>
      <c r="F37" s="3" t="s">
        <v>159</v>
      </c>
      <c r="G37" s="3" t="s">
        <v>160</v>
      </c>
      <c r="H37" s="714"/>
    </row>
    <row r="38" spans="1:8" ht="13.8" thickBot="1" x14ac:dyDescent="0.3">
      <c r="A38" s="718">
        <v>0.25</v>
      </c>
      <c r="B38" s="892" t="s">
        <v>352</v>
      </c>
      <c r="C38" s="890" t="s">
        <v>152</v>
      </c>
      <c r="D38" s="6"/>
      <c r="E38" s="6"/>
      <c r="F38" s="6"/>
      <c r="G38" s="6" t="s">
        <v>349</v>
      </c>
      <c r="H38" s="714"/>
    </row>
    <row r="39" spans="1:8" ht="13.8" thickBot="1" x14ac:dyDescent="0.3">
      <c r="A39" s="895"/>
      <c r="B39" s="893"/>
      <c r="C39" s="891"/>
      <c r="D39" s="19"/>
      <c r="E39" s="10"/>
      <c r="F39" s="10"/>
      <c r="G39" s="10"/>
      <c r="H39" s="715"/>
    </row>
    <row r="40" spans="1:8" ht="13.8" thickBot="1" x14ac:dyDescent="0.3">
      <c r="A40" s="895"/>
      <c r="B40" s="893"/>
      <c r="C40" s="890" t="s">
        <v>154</v>
      </c>
      <c r="D40" s="687" t="s">
        <v>162</v>
      </c>
      <c r="E40" s="688"/>
      <c r="F40" s="688"/>
      <c r="G40" s="689"/>
      <c r="H40" s="20" t="s">
        <v>68</v>
      </c>
    </row>
    <row r="41" spans="1:8" ht="37.5" customHeight="1" thickBot="1" x14ac:dyDescent="0.3">
      <c r="A41" s="896"/>
      <c r="B41" s="894"/>
      <c r="C41" s="891"/>
      <c r="D41" s="888" t="s">
        <v>163</v>
      </c>
      <c r="E41" s="886"/>
      <c r="F41" s="886"/>
      <c r="G41" s="887"/>
      <c r="H41" s="6"/>
    </row>
    <row r="42" spans="1:8" x14ac:dyDescent="0.25">
      <c r="A42" s="14"/>
      <c r="B42" s="14"/>
      <c r="C42" s="14"/>
      <c r="D42" s="14"/>
      <c r="E42" s="14"/>
      <c r="F42" s="14"/>
      <c r="G42" s="14"/>
      <c r="H42" s="14"/>
    </row>
    <row r="43" spans="1:8" x14ac:dyDescent="0.25">
      <c r="A43" s="14"/>
      <c r="B43" s="14"/>
      <c r="C43" s="14"/>
      <c r="D43" s="14"/>
      <c r="E43" s="14"/>
      <c r="F43" s="14"/>
      <c r="G43" s="14"/>
      <c r="H43" s="14"/>
    </row>
    <row r="44" spans="1:8" ht="13.8" thickBot="1" x14ac:dyDescent="0.3">
      <c r="A44" s="15" t="s">
        <v>127</v>
      </c>
      <c r="B44" s="16" t="s">
        <v>128</v>
      </c>
      <c r="C44" s="16"/>
      <c r="D44" s="17" t="s">
        <v>145</v>
      </c>
      <c r="E44" s="17" t="s">
        <v>158</v>
      </c>
      <c r="F44" s="17" t="s">
        <v>159</v>
      </c>
      <c r="G44" s="17" t="s">
        <v>347</v>
      </c>
      <c r="H44" s="18" t="s">
        <v>166</v>
      </c>
    </row>
    <row r="45" spans="1:8" ht="12.9" customHeight="1" x14ac:dyDescent="0.25">
      <c r="A45" s="702" t="s">
        <v>140</v>
      </c>
      <c r="B45" s="892" t="s">
        <v>353</v>
      </c>
      <c r="C45" s="890" t="s">
        <v>152</v>
      </c>
      <c r="D45" s="6"/>
      <c r="E45" s="6"/>
      <c r="F45" s="6"/>
      <c r="G45" s="6" t="s">
        <v>349</v>
      </c>
      <c r="H45" s="713" t="s">
        <v>350</v>
      </c>
    </row>
    <row r="46" spans="1:8" ht="12.9" customHeight="1" thickBot="1" x14ac:dyDescent="0.3">
      <c r="A46" s="703"/>
      <c r="B46" s="893"/>
      <c r="C46" s="891"/>
      <c r="D46" s="9"/>
      <c r="E46" s="10"/>
      <c r="F46" s="10"/>
      <c r="G46" s="10"/>
      <c r="H46" s="714"/>
    </row>
    <row r="47" spans="1:8" ht="12.9" customHeight="1" thickBot="1" x14ac:dyDescent="0.3">
      <c r="A47" s="703"/>
      <c r="B47" s="893"/>
      <c r="C47" s="890" t="s">
        <v>154</v>
      </c>
      <c r="D47" s="687" t="s">
        <v>162</v>
      </c>
      <c r="E47" s="688"/>
      <c r="F47" s="688"/>
      <c r="G47" s="689"/>
      <c r="H47" s="714"/>
    </row>
    <row r="48" spans="1:8" ht="42" customHeight="1" thickBot="1" x14ac:dyDescent="0.3">
      <c r="A48" s="717"/>
      <c r="B48" s="894"/>
      <c r="C48" s="891"/>
      <c r="D48" s="888" t="s">
        <v>163</v>
      </c>
      <c r="E48" s="886"/>
      <c r="F48" s="886"/>
      <c r="G48" s="887"/>
      <c r="H48" s="714"/>
    </row>
    <row r="49" spans="1:8" ht="12.9" customHeight="1" thickBot="1" x14ac:dyDescent="0.3">
      <c r="A49" s="15" t="s">
        <v>131</v>
      </c>
      <c r="B49" s="2" t="s">
        <v>197</v>
      </c>
      <c r="C49" s="2"/>
      <c r="D49" s="3" t="s">
        <v>145</v>
      </c>
      <c r="E49" s="3" t="s">
        <v>158</v>
      </c>
      <c r="F49" s="3" t="s">
        <v>159</v>
      </c>
      <c r="G49" s="3" t="s">
        <v>160</v>
      </c>
      <c r="H49" s="714"/>
    </row>
    <row r="50" spans="1:8" ht="12.9" customHeight="1" thickBot="1" x14ac:dyDescent="0.3">
      <c r="A50" s="718">
        <v>0.25</v>
      </c>
      <c r="B50" s="892" t="s">
        <v>354</v>
      </c>
      <c r="C50" s="890" t="s">
        <v>152</v>
      </c>
      <c r="D50" s="6"/>
      <c r="E50" s="6"/>
      <c r="F50" s="6"/>
      <c r="G50" s="6" t="s">
        <v>349</v>
      </c>
      <c r="H50" s="714"/>
    </row>
    <row r="51" spans="1:8" ht="12.9" customHeight="1" thickBot="1" x14ac:dyDescent="0.3">
      <c r="A51" s="895"/>
      <c r="B51" s="893"/>
      <c r="C51" s="891"/>
      <c r="D51" s="19"/>
      <c r="E51" s="10"/>
      <c r="F51" s="10"/>
      <c r="G51" s="10"/>
      <c r="H51" s="714"/>
    </row>
    <row r="52" spans="1:8" ht="12.9" customHeight="1" thickBot="1" x14ac:dyDescent="0.3">
      <c r="A52" s="895"/>
      <c r="B52" s="893"/>
      <c r="C52" s="890" t="s">
        <v>154</v>
      </c>
      <c r="D52" s="687" t="s">
        <v>162</v>
      </c>
      <c r="E52" s="688"/>
      <c r="F52" s="688"/>
      <c r="G52" s="689"/>
      <c r="H52" s="100" t="s">
        <v>68</v>
      </c>
    </row>
    <row r="53" spans="1:8" ht="41.25" customHeight="1" thickBot="1" x14ac:dyDescent="0.3">
      <c r="A53" s="896"/>
      <c r="B53" s="894"/>
      <c r="C53" s="891"/>
      <c r="D53" s="888" t="s">
        <v>163</v>
      </c>
      <c r="E53" s="886"/>
      <c r="F53" s="886"/>
      <c r="G53" s="887"/>
      <c r="H53" s="6"/>
    </row>
    <row r="55" spans="1:8" ht="13.8" thickBot="1" x14ac:dyDescent="0.3"/>
    <row r="56" spans="1:8" ht="13.8" thickBot="1" x14ac:dyDescent="0.3">
      <c r="A56" s="15" t="s">
        <v>132</v>
      </c>
      <c r="B56" s="16" t="s">
        <v>133</v>
      </c>
      <c r="C56" s="16"/>
      <c r="D56" s="17" t="s">
        <v>145</v>
      </c>
      <c r="E56" s="17" t="s">
        <v>158</v>
      </c>
      <c r="F56" s="17" t="s">
        <v>159</v>
      </c>
      <c r="G56" s="17" t="s">
        <v>347</v>
      </c>
      <c r="H56" s="18" t="s">
        <v>166</v>
      </c>
    </row>
    <row r="57" spans="1:8" ht="12.9" customHeight="1" thickBot="1" x14ac:dyDescent="0.3">
      <c r="A57" s="702" t="s">
        <v>200</v>
      </c>
      <c r="B57" s="892" t="s">
        <v>201</v>
      </c>
      <c r="C57" s="890" t="s">
        <v>152</v>
      </c>
      <c r="D57" s="6"/>
      <c r="E57" s="6"/>
      <c r="F57" s="6"/>
      <c r="G57" s="6" t="s">
        <v>349</v>
      </c>
      <c r="H57" s="713" t="s">
        <v>350</v>
      </c>
    </row>
    <row r="58" spans="1:8" ht="12.9" customHeight="1" thickBot="1" x14ac:dyDescent="0.3">
      <c r="A58" s="703"/>
      <c r="B58" s="893"/>
      <c r="C58" s="891"/>
      <c r="D58" s="9"/>
      <c r="E58" s="10"/>
      <c r="F58" s="10"/>
      <c r="G58" s="10"/>
      <c r="H58" s="714"/>
    </row>
    <row r="59" spans="1:8" ht="12.9" customHeight="1" thickBot="1" x14ac:dyDescent="0.3">
      <c r="A59" s="703"/>
      <c r="B59" s="893"/>
      <c r="C59" s="890" t="s">
        <v>154</v>
      </c>
      <c r="D59" s="687" t="s">
        <v>162</v>
      </c>
      <c r="E59" s="688"/>
      <c r="F59" s="688"/>
      <c r="G59" s="689"/>
      <c r="H59" s="714"/>
    </row>
    <row r="60" spans="1:8" ht="42" customHeight="1" thickBot="1" x14ac:dyDescent="0.3">
      <c r="A60" s="703"/>
      <c r="B60" s="894"/>
      <c r="C60" s="891"/>
      <c r="D60" s="888" t="s">
        <v>163</v>
      </c>
      <c r="E60" s="886"/>
      <c r="F60" s="886"/>
      <c r="G60" s="887"/>
      <c r="H60" s="714"/>
    </row>
    <row r="61" spans="1:8" ht="12.9" customHeight="1" thickBot="1" x14ac:dyDescent="0.3">
      <c r="A61" s="1" t="s">
        <v>131</v>
      </c>
      <c r="B61" s="2" t="s">
        <v>203</v>
      </c>
      <c r="C61" s="2"/>
      <c r="D61" s="3" t="s">
        <v>145</v>
      </c>
      <c r="E61" s="3" t="s">
        <v>158</v>
      </c>
      <c r="F61" s="3" t="s">
        <v>159</v>
      </c>
      <c r="G61" s="3" t="s">
        <v>160</v>
      </c>
      <c r="H61" s="714"/>
    </row>
    <row r="62" spans="1:8" ht="12.9" customHeight="1" thickBot="1" x14ac:dyDescent="0.3">
      <c r="A62" s="718">
        <v>0.25</v>
      </c>
      <c r="B62" s="892" t="s">
        <v>172</v>
      </c>
      <c r="C62" s="890" t="s">
        <v>152</v>
      </c>
      <c r="D62" s="6"/>
      <c r="E62" s="6"/>
      <c r="F62" s="6"/>
      <c r="G62" s="6" t="s">
        <v>349</v>
      </c>
      <c r="H62" s="714"/>
    </row>
    <row r="63" spans="1:8" ht="12.9" customHeight="1" thickBot="1" x14ac:dyDescent="0.3">
      <c r="A63" s="895"/>
      <c r="B63" s="893"/>
      <c r="C63" s="891"/>
      <c r="D63" s="19"/>
      <c r="E63" s="10"/>
      <c r="F63" s="10"/>
      <c r="G63" s="10"/>
      <c r="H63" s="714"/>
    </row>
    <row r="64" spans="1:8" ht="12.9" customHeight="1" thickBot="1" x14ac:dyDescent="0.3">
      <c r="A64" s="895"/>
      <c r="B64" s="893"/>
      <c r="C64" s="890" t="s">
        <v>154</v>
      </c>
      <c r="D64" s="687" t="s">
        <v>162</v>
      </c>
      <c r="E64" s="688"/>
      <c r="F64" s="688"/>
      <c r="G64" s="689"/>
      <c r="H64" s="100" t="s">
        <v>68</v>
      </c>
    </row>
    <row r="65" spans="1:8" ht="41.25" customHeight="1" thickBot="1" x14ac:dyDescent="0.3">
      <c r="A65" s="896"/>
      <c r="B65" s="894"/>
      <c r="C65" s="891"/>
      <c r="D65" s="888" t="s">
        <v>163</v>
      </c>
      <c r="E65" s="886"/>
      <c r="F65" s="886"/>
      <c r="G65" s="887"/>
      <c r="H65" s="6"/>
    </row>
    <row r="67" spans="1:8" ht="13.8" thickBot="1" x14ac:dyDescent="0.3"/>
    <row r="68" spans="1:8" ht="13.8" thickBot="1" x14ac:dyDescent="0.3">
      <c r="A68" s="15" t="s">
        <v>355</v>
      </c>
      <c r="B68" s="16" t="s">
        <v>136</v>
      </c>
      <c r="C68" s="16"/>
      <c r="D68" s="17" t="s">
        <v>145</v>
      </c>
      <c r="E68" s="17" t="s">
        <v>158</v>
      </c>
      <c r="F68" s="17" t="s">
        <v>159</v>
      </c>
      <c r="G68" s="17" t="s">
        <v>347</v>
      </c>
      <c r="H68" s="18" t="s">
        <v>166</v>
      </c>
    </row>
    <row r="69" spans="1:8" ht="24" customHeight="1" thickBot="1" x14ac:dyDescent="0.3">
      <c r="A69" s="702" t="s">
        <v>129</v>
      </c>
      <c r="B69" s="892" t="s">
        <v>212</v>
      </c>
      <c r="C69" s="890" t="s">
        <v>152</v>
      </c>
      <c r="D69" s="6"/>
      <c r="E69" s="6"/>
      <c r="F69" s="6"/>
      <c r="G69" s="6" t="s">
        <v>349</v>
      </c>
      <c r="H69" s="713" t="s">
        <v>350</v>
      </c>
    </row>
    <row r="70" spans="1:8" ht="13.8" thickBot="1" x14ac:dyDescent="0.3">
      <c r="A70" s="703"/>
      <c r="B70" s="893"/>
      <c r="C70" s="891"/>
      <c r="D70" s="9"/>
      <c r="E70" s="10"/>
      <c r="F70" s="10"/>
      <c r="G70" s="10"/>
      <c r="H70" s="714"/>
    </row>
    <row r="71" spans="1:8" ht="12.9" customHeight="1" thickBot="1" x14ac:dyDescent="0.3">
      <c r="A71" s="15" t="s">
        <v>131</v>
      </c>
      <c r="B71" s="893"/>
      <c r="C71" s="890" t="s">
        <v>154</v>
      </c>
      <c r="D71" s="687" t="s">
        <v>162</v>
      </c>
      <c r="E71" s="688"/>
      <c r="F71" s="688"/>
      <c r="G71" s="689"/>
      <c r="H71" s="100" t="s">
        <v>68</v>
      </c>
    </row>
    <row r="72" spans="1:8" ht="42" customHeight="1" thickBot="1" x14ac:dyDescent="0.3">
      <c r="A72" s="99">
        <v>0.25</v>
      </c>
      <c r="B72" s="894"/>
      <c r="C72" s="891"/>
      <c r="D72" s="888" t="s">
        <v>163</v>
      </c>
      <c r="E72" s="886"/>
      <c r="F72" s="886"/>
      <c r="G72" s="887"/>
      <c r="H72" s="6"/>
    </row>
  </sheetData>
  <mergeCells count="62">
    <mergeCell ref="H8:H12"/>
    <mergeCell ref="B26:B29"/>
    <mergeCell ref="A9:A12"/>
    <mergeCell ref="A21:A24"/>
    <mergeCell ref="A33:A36"/>
    <mergeCell ref="A38:A41"/>
    <mergeCell ref="C33:C34"/>
    <mergeCell ref="C10:C12"/>
    <mergeCell ref="D41:G41"/>
    <mergeCell ref="C40:C41"/>
    <mergeCell ref="C29:G29"/>
    <mergeCell ref="C28:G28"/>
    <mergeCell ref="B9:B12"/>
    <mergeCell ref="B38:B41"/>
    <mergeCell ref="B21:B24"/>
    <mergeCell ref="B33:B36"/>
    <mergeCell ref="C22:C24"/>
    <mergeCell ref="C35:C36"/>
    <mergeCell ref="D12:G12"/>
    <mergeCell ref="D17:G17"/>
    <mergeCell ref="B69:B72"/>
    <mergeCell ref="C38:C39"/>
    <mergeCell ref="C47:C48"/>
    <mergeCell ref="C45:C46"/>
    <mergeCell ref="C59:C60"/>
    <mergeCell ref="C57:C58"/>
    <mergeCell ref="C64:C65"/>
    <mergeCell ref="C62:C63"/>
    <mergeCell ref="C52:C53"/>
    <mergeCell ref="C50:C51"/>
    <mergeCell ref="D71:G71"/>
    <mergeCell ref="D72:G72"/>
    <mergeCell ref="C71:C72"/>
    <mergeCell ref="C69:C70"/>
    <mergeCell ref="A45:A48"/>
    <mergeCell ref="A57:A60"/>
    <mergeCell ref="A69:A70"/>
    <mergeCell ref="B45:B48"/>
    <mergeCell ref="B50:B53"/>
    <mergeCell ref="A50:A53"/>
    <mergeCell ref="A62:A65"/>
    <mergeCell ref="B57:B60"/>
    <mergeCell ref="B62:B65"/>
    <mergeCell ref="D47:G47"/>
    <mergeCell ref="D48:G48"/>
    <mergeCell ref="D52:G52"/>
    <mergeCell ref="H45:H51"/>
    <mergeCell ref="H69:H70"/>
    <mergeCell ref="H57:H63"/>
    <mergeCell ref="D11:G11"/>
    <mergeCell ref="D24:G24"/>
    <mergeCell ref="D60:G60"/>
    <mergeCell ref="D59:G59"/>
    <mergeCell ref="D64:G64"/>
    <mergeCell ref="D65:G65"/>
    <mergeCell ref="D40:G40"/>
    <mergeCell ref="D53:G53"/>
    <mergeCell ref="D23:G23"/>
    <mergeCell ref="D35:G35"/>
    <mergeCell ref="D36:G36"/>
    <mergeCell ref="H33:H39"/>
    <mergeCell ref="H21:H22"/>
  </mergeCells>
  <phoneticPr fontId="0" type="noConversion"/>
  <hyperlinks>
    <hyperlink ref="A4" location="'Smart Guide'!A1" display="Smart Guide" xr:uid="{00000000-0004-0000-0000-000000000000}"/>
    <hyperlink ref="A6" r:id="rId1" xr:uid="{2CCA581E-1113-4655-B925-67C3AD15C78F}"/>
  </hyperlinks>
  <pageMargins left="0.74803149606299213" right="0.74803149606299213" top="0.98425196850393704" bottom="0.98425196850393704" header="0.51181102362204722" footer="0.51181102362204722"/>
  <pageSetup paperSize="9" scale="34" orientation="landscape" r:id="rId2"/>
  <headerFooter alignWithMargins="0">
    <oddFooter>&amp;LUpdated January 2011</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5CBA1-DB88-4438-BDAF-7AA80ED9A2A6}">
  <sheetPr>
    <pageSetUpPr fitToPage="1"/>
  </sheetPr>
  <dimension ref="A1:H71"/>
  <sheetViews>
    <sheetView zoomScaleNormal="100" workbookViewId="0"/>
  </sheetViews>
  <sheetFormatPr defaultRowHeight="13.2" x14ac:dyDescent="0.25"/>
  <cols>
    <col min="1" max="1" width="30.5546875" customWidth="1"/>
    <col min="2" max="2" width="24.5546875" customWidth="1"/>
    <col min="3" max="3" width="42.44140625" customWidth="1"/>
    <col min="4" max="7" width="27.109375" style="92" customWidth="1"/>
    <col min="8" max="8" width="14.88671875" customWidth="1"/>
    <col min="9" max="9" width="9.33203125" customWidth="1"/>
  </cols>
  <sheetData>
    <row r="1" spans="1:8" s="268" customFormat="1" ht="17.399999999999999" x14ac:dyDescent="0.3">
      <c r="A1" s="913" t="s">
        <v>338</v>
      </c>
      <c r="B1" s="913"/>
      <c r="C1" s="913"/>
      <c r="D1" s="267"/>
      <c r="E1" s="267"/>
      <c r="F1" s="267"/>
      <c r="G1" s="267"/>
    </row>
    <row r="2" spans="1:8" ht="13.8" x14ac:dyDescent="0.25">
      <c r="A2" s="22" t="s">
        <v>190</v>
      </c>
      <c r="B2" s="21"/>
      <c r="D2" s="91"/>
      <c r="E2" s="91"/>
      <c r="F2" s="91"/>
    </row>
    <row r="3" spans="1:8" ht="14.4" x14ac:dyDescent="0.25">
      <c r="A3" s="269" t="s">
        <v>0</v>
      </c>
      <c r="B3" s="21"/>
      <c r="C3" s="21"/>
      <c r="D3" s="91"/>
      <c r="E3" s="91"/>
      <c r="F3" s="91"/>
    </row>
    <row r="4" spans="1:8" ht="13.8" x14ac:dyDescent="0.25">
      <c r="A4" s="270" t="s">
        <v>339</v>
      </c>
      <c r="B4" s="21"/>
      <c r="C4" s="21"/>
      <c r="D4" s="91"/>
      <c r="E4" s="91"/>
      <c r="F4" s="91"/>
    </row>
    <row r="5" spans="1:8" ht="14.4" x14ac:dyDescent="0.3">
      <c r="A5" s="158" t="s">
        <v>3</v>
      </c>
      <c r="B5" s="21"/>
      <c r="C5" s="21"/>
      <c r="D5" s="91"/>
      <c r="E5" s="91"/>
      <c r="F5" s="91"/>
    </row>
    <row r="7" spans="1:8" x14ac:dyDescent="0.25">
      <c r="A7" s="15" t="s">
        <v>143</v>
      </c>
      <c r="B7" s="16" t="s">
        <v>144</v>
      </c>
      <c r="C7" s="16"/>
      <c r="D7" s="17" t="s">
        <v>145</v>
      </c>
      <c r="E7" s="17" t="s">
        <v>158</v>
      </c>
      <c r="F7" s="17" t="s">
        <v>159</v>
      </c>
      <c r="G7" s="98" t="s">
        <v>160</v>
      </c>
      <c r="H7" s="903"/>
    </row>
    <row r="8" spans="1:8" ht="126.9" customHeight="1" x14ac:dyDescent="0.25">
      <c r="A8" s="910" t="s">
        <v>356</v>
      </c>
      <c r="B8" s="893" t="s">
        <v>340</v>
      </c>
      <c r="C8" s="8" t="s">
        <v>357</v>
      </c>
      <c r="D8" s="6"/>
      <c r="E8" s="6"/>
      <c r="F8" s="6"/>
      <c r="G8" s="104" t="s">
        <v>161</v>
      </c>
      <c r="H8" s="904"/>
    </row>
    <row r="9" spans="1:8" ht="12.9" customHeight="1" x14ac:dyDescent="0.25">
      <c r="A9" s="910"/>
      <c r="B9" s="893"/>
      <c r="C9" s="890" t="s">
        <v>154</v>
      </c>
      <c r="D9" s="9"/>
      <c r="E9" s="10"/>
      <c r="F9" s="10"/>
      <c r="G9" s="97"/>
      <c r="H9" s="904"/>
    </row>
    <row r="10" spans="1:8" ht="12.9" customHeight="1" x14ac:dyDescent="0.25">
      <c r="A10" s="910"/>
      <c r="B10" s="893"/>
      <c r="C10" s="897"/>
      <c r="D10" s="687" t="s">
        <v>162</v>
      </c>
      <c r="E10" s="688"/>
      <c r="F10" s="688"/>
      <c r="G10" s="688"/>
      <c r="H10" s="904"/>
    </row>
    <row r="11" spans="1:8" ht="45" customHeight="1" x14ac:dyDescent="0.25">
      <c r="A11" s="911"/>
      <c r="B11" s="894"/>
      <c r="C11" s="891"/>
      <c r="D11" s="756" t="s">
        <v>358</v>
      </c>
      <c r="E11" s="757"/>
      <c r="F11" s="757"/>
      <c r="G11" s="757"/>
      <c r="H11" s="905"/>
    </row>
    <row r="12" spans="1:8" ht="12.75" hidden="1" customHeight="1" x14ac:dyDescent="0.25">
      <c r="A12" s="93"/>
      <c r="B12" s="2" t="s">
        <v>157</v>
      </c>
      <c r="C12" s="2"/>
      <c r="D12" s="3" t="s">
        <v>145</v>
      </c>
      <c r="E12" s="3" t="s">
        <v>158</v>
      </c>
      <c r="F12" s="3" t="s">
        <v>159</v>
      </c>
      <c r="G12" s="3" t="s">
        <v>160</v>
      </c>
      <c r="H12" s="49"/>
    </row>
    <row r="13" spans="1:8" ht="12.75" hidden="1" customHeight="1" x14ac:dyDescent="0.25">
      <c r="A13" s="93"/>
      <c r="B13" s="4"/>
      <c r="C13" s="5" t="s">
        <v>152</v>
      </c>
      <c r="D13" s="6"/>
      <c r="E13" s="6"/>
      <c r="F13" s="6"/>
      <c r="G13" s="77" t="s">
        <v>161</v>
      </c>
      <c r="H13" s="49"/>
    </row>
    <row r="14" spans="1:8" ht="12.75" hidden="1" customHeight="1" x14ac:dyDescent="0.25">
      <c r="A14" s="93"/>
      <c r="B14" s="7"/>
      <c r="C14" s="8" t="s">
        <v>154</v>
      </c>
      <c r="D14" s="9"/>
      <c r="E14" s="10"/>
      <c r="F14" s="10"/>
      <c r="G14" s="10"/>
      <c r="H14" s="49"/>
    </row>
    <row r="15" spans="1:8" ht="12.75" hidden="1" customHeight="1" x14ac:dyDescent="0.25">
      <c r="A15" s="93"/>
      <c r="B15" s="7"/>
      <c r="C15" s="11"/>
      <c r="D15" s="46" t="s">
        <v>162</v>
      </c>
      <c r="E15" s="47"/>
      <c r="F15" s="47"/>
      <c r="G15" s="48"/>
      <c r="H15" s="49"/>
    </row>
    <row r="16" spans="1:8" ht="44.25" hidden="1" customHeight="1" x14ac:dyDescent="0.25">
      <c r="A16" s="94"/>
      <c r="B16" s="12"/>
      <c r="C16" s="13"/>
      <c r="D16" s="756" t="s">
        <v>163</v>
      </c>
      <c r="E16" s="757"/>
      <c r="F16" s="757"/>
      <c r="G16" s="757"/>
      <c r="H16" s="50"/>
    </row>
    <row r="17" spans="1:8" ht="12.75" customHeight="1" x14ac:dyDescent="0.25">
      <c r="A17" s="14"/>
      <c r="B17" s="14"/>
      <c r="C17" s="14"/>
      <c r="D17" s="14"/>
      <c r="E17" s="14"/>
      <c r="F17" s="14"/>
      <c r="G17" s="14"/>
      <c r="H17" s="14"/>
    </row>
    <row r="18" spans="1:8" ht="12.75" customHeight="1" x14ac:dyDescent="0.25">
      <c r="A18" s="14"/>
      <c r="B18" s="14"/>
      <c r="C18" s="14"/>
      <c r="D18" s="14"/>
      <c r="E18" s="14"/>
      <c r="F18" s="14"/>
      <c r="G18" s="14"/>
      <c r="H18" s="14"/>
    </row>
    <row r="19" spans="1:8" ht="12.75" customHeight="1" x14ac:dyDescent="0.25">
      <c r="A19" s="86" t="s">
        <v>164</v>
      </c>
      <c r="B19" s="87" t="s">
        <v>165</v>
      </c>
      <c r="C19" s="88"/>
      <c r="D19" s="89" t="s">
        <v>145</v>
      </c>
      <c r="E19" s="89" t="s">
        <v>158</v>
      </c>
      <c r="F19" s="89" t="s">
        <v>159</v>
      </c>
      <c r="G19" s="90" t="s">
        <v>160</v>
      </c>
      <c r="H19" s="70" t="s">
        <v>166</v>
      </c>
    </row>
    <row r="20" spans="1:8" ht="132" x14ac:dyDescent="0.25">
      <c r="A20" s="909" t="s">
        <v>359</v>
      </c>
      <c r="B20" s="892" t="s">
        <v>192</v>
      </c>
      <c r="C20" s="271" t="s">
        <v>360</v>
      </c>
      <c r="D20" s="85"/>
      <c r="E20" s="85"/>
      <c r="F20" s="85"/>
      <c r="G20" s="103" t="s">
        <v>161</v>
      </c>
      <c r="H20" s="713" t="s">
        <v>345</v>
      </c>
    </row>
    <row r="21" spans="1:8" ht="12.6" customHeight="1" x14ac:dyDescent="0.25">
      <c r="A21" s="910"/>
      <c r="B21" s="893"/>
      <c r="C21" s="890" t="s">
        <v>154</v>
      </c>
      <c r="D21" s="9"/>
      <c r="E21" s="10"/>
      <c r="F21" s="10"/>
      <c r="G21" s="97"/>
      <c r="H21" s="715"/>
    </row>
    <row r="22" spans="1:8" ht="12.6" customHeight="1" x14ac:dyDescent="0.25">
      <c r="A22" s="910"/>
      <c r="B22" s="893"/>
      <c r="C22" s="897"/>
      <c r="D22" s="688" t="s">
        <v>155</v>
      </c>
      <c r="E22" s="688"/>
      <c r="F22" s="688"/>
      <c r="G22" s="761"/>
      <c r="H22" s="20" t="s">
        <v>68</v>
      </c>
    </row>
    <row r="23" spans="1:8" ht="37.5" customHeight="1" x14ac:dyDescent="0.25">
      <c r="A23" s="911"/>
      <c r="B23" s="894"/>
      <c r="C23" s="891"/>
      <c r="D23" s="886" t="s">
        <v>346</v>
      </c>
      <c r="E23" s="886"/>
      <c r="F23" s="886"/>
      <c r="G23" s="887"/>
      <c r="H23" s="6"/>
    </row>
    <row r="24" spans="1:8" ht="12.6" hidden="1" customHeight="1" x14ac:dyDescent="0.25">
      <c r="A24" s="95"/>
      <c r="B24" s="71" t="s">
        <v>167</v>
      </c>
      <c r="C24" s="75"/>
      <c r="D24" s="3" t="s">
        <v>145</v>
      </c>
      <c r="E24" s="3" t="s">
        <v>158</v>
      </c>
      <c r="F24" s="3" t="s">
        <v>159</v>
      </c>
      <c r="G24" s="76" t="s">
        <v>160</v>
      </c>
      <c r="H24" s="101"/>
    </row>
    <row r="25" spans="1:8" ht="12.6" hidden="1" customHeight="1" x14ac:dyDescent="0.25">
      <c r="A25" s="95"/>
      <c r="B25" s="906"/>
      <c r="C25" s="72" t="s">
        <v>152</v>
      </c>
      <c r="D25" s="6"/>
      <c r="E25" s="6"/>
      <c r="F25" s="6"/>
      <c r="G25" s="77" t="s">
        <v>161</v>
      </c>
      <c r="H25" s="101"/>
    </row>
    <row r="26" spans="1:8" ht="12.6" hidden="1" customHeight="1" x14ac:dyDescent="0.25">
      <c r="A26" s="95"/>
      <c r="B26" s="907"/>
      <c r="C26" s="73" t="s">
        <v>154</v>
      </c>
      <c r="D26" s="9"/>
      <c r="E26" s="10"/>
      <c r="F26" s="10"/>
      <c r="G26" s="74"/>
      <c r="H26" s="101"/>
    </row>
    <row r="27" spans="1:8" ht="12.6" hidden="1" customHeight="1" x14ac:dyDescent="0.25">
      <c r="A27" s="95"/>
      <c r="B27" s="907"/>
      <c r="C27" s="754" t="s">
        <v>155</v>
      </c>
      <c r="D27" s="755"/>
      <c r="E27" s="755"/>
      <c r="F27" s="755"/>
      <c r="G27" s="899"/>
      <c r="H27" s="101"/>
    </row>
    <row r="28" spans="1:8" ht="38.25" hidden="1" customHeight="1" x14ac:dyDescent="0.25">
      <c r="A28" s="96"/>
      <c r="B28" s="908"/>
      <c r="C28" s="756" t="s">
        <v>163</v>
      </c>
      <c r="D28" s="757"/>
      <c r="E28" s="757"/>
      <c r="F28" s="757"/>
      <c r="G28" s="898"/>
      <c r="H28" s="102"/>
    </row>
    <row r="29" spans="1:8" ht="14.25" customHeight="1" x14ac:dyDescent="0.25">
      <c r="A29" s="80"/>
      <c r="B29" s="80"/>
      <c r="C29" s="78"/>
      <c r="D29" s="78"/>
      <c r="E29" s="78"/>
      <c r="F29" s="78"/>
      <c r="G29" s="78"/>
      <c r="H29" s="79"/>
    </row>
    <row r="30" spans="1:8" ht="14.25" customHeight="1" x14ac:dyDescent="0.25">
      <c r="A30" s="80"/>
      <c r="B30" s="80"/>
      <c r="C30" s="78"/>
      <c r="D30" s="78"/>
      <c r="E30" s="78"/>
      <c r="F30" s="78"/>
      <c r="G30" s="78"/>
      <c r="H30" s="79"/>
    </row>
    <row r="31" spans="1:8" x14ac:dyDescent="0.25">
      <c r="A31" s="81" t="s">
        <v>121</v>
      </c>
      <c r="B31" s="82" t="s">
        <v>122</v>
      </c>
      <c r="C31" s="88"/>
      <c r="D31" s="83" t="s">
        <v>145</v>
      </c>
      <c r="E31" s="83" t="s">
        <v>158</v>
      </c>
      <c r="F31" s="83" t="s">
        <v>159</v>
      </c>
      <c r="G31" s="83" t="s">
        <v>347</v>
      </c>
      <c r="H31" s="84" t="s">
        <v>166</v>
      </c>
    </row>
    <row r="32" spans="1:8" ht="12.75" customHeight="1" x14ac:dyDescent="0.25">
      <c r="A32" s="912" t="s">
        <v>124</v>
      </c>
      <c r="B32" s="892" t="s">
        <v>348</v>
      </c>
      <c r="C32" s="890" t="s">
        <v>152</v>
      </c>
      <c r="D32" s="6"/>
      <c r="E32" s="6"/>
      <c r="F32" s="6"/>
      <c r="G32" s="6" t="s">
        <v>349</v>
      </c>
      <c r="H32" s="889" t="s">
        <v>350</v>
      </c>
    </row>
    <row r="33" spans="1:8" ht="12.75" customHeight="1" x14ac:dyDescent="0.25">
      <c r="A33" s="910"/>
      <c r="B33" s="893"/>
      <c r="C33" s="891"/>
      <c r="D33" s="9"/>
      <c r="E33" s="10"/>
      <c r="F33" s="10"/>
      <c r="G33" s="10"/>
      <c r="H33" s="714"/>
    </row>
    <row r="34" spans="1:8" ht="12.75" customHeight="1" x14ac:dyDescent="0.25">
      <c r="A34" s="910"/>
      <c r="B34" s="893"/>
      <c r="C34" s="890" t="s">
        <v>154</v>
      </c>
      <c r="D34" s="687" t="s">
        <v>155</v>
      </c>
      <c r="E34" s="688"/>
      <c r="F34" s="688"/>
      <c r="G34" s="689"/>
      <c r="H34" s="714"/>
    </row>
    <row r="35" spans="1:8" ht="34.5" customHeight="1" x14ac:dyDescent="0.25">
      <c r="A35" s="910"/>
      <c r="B35" s="894"/>
      <c r="C35" s="891"/>
      <c r="D35" s="888" t="s">
        <v>163</v>
      </c>
      <c r="E35" s="886"/>
      <c r="F35" s="886"/>
      <c r="G35" s="887"/>
      <c r="H35" s="714"/>
    </row>
    <row r="36" spans="1:8" x14ac:dyDescent="0.25">
      <c r="A36" s="15" t="s">
        <v>126</v>
      </c>
      <c r="B36" s="2" t="s">
        <v>351</v>
      </c>
      <c r="C36" s="2"/>
      <c r="D36" s="3" t="s">
        <v>145</v>
      </c>
      <c r="E36" s="3" t="s">
        <v>158</v>
      </c>
      <c r="F36" s="3" t="s">
        <v>159</v>
      </c>
      <c r="G36" s="3" t="s">
        <v>160</v>
      </c>
      <c r="H36" s="714"/>
    </row>
    <row r="37" spans="1:8" x14ac:dyDescent="0.25">
      <c r="A37" s="718">
        <v>0.25</v>
      </c>
      <c r="B37" s="892" t="s">
        <v>352</v>
      </c>
      <c r="C37" s="890" t="s">
        <v>152</v>
      </c>
      <c r="D37" s="6"/>
      <c r="E37" s="6"/>
      <c r="F37" s="6"/>
      <c r="G37" s="6" t="s">
        <v>349</v>
      </c>
      <c r="H37" s="714"/>
    </row>
    <row r="38" spans="1:8" x14ac:dyDescent="0.25">
      <c r="A38" s="895"/>
      <c r="B38" s="893"/>
      <c r="C38" s="891"/>
      <c r="D38" s="19"/>
      <c r="E38" s="10"/>
      <c r="F38" s="10"/>
      <c r="G38" s="10"/>
      <c r="H38" s="715"/>
    </row>
    <row r="39" spans="1:8" x14ac:dyDescent="0.25">
      <c r="A39" s="895"/>
      <c r="B39" s="893"/>
      <c r="C39" s="890" t="s">
        <v>154</v>
      </c>
      <c r="D39" s="687" t="s">
        <v>162</v>
      </c>
      <c r="E39" s="688"/>
      <c r="F39" s="688"/>
      <c r="G39" s="689"/>
      <c r="H39" s="20" t="s">
        <v>68</v>
      </c>
    </row>
    <row r="40" spans="1:8" ht="37.5" customHeight="1" x14ac:dyDescent="0.25">
      <c r="A40" s="896"/>
      <c r="B40" s="894"/>
      <c r="C40" s="891"/>
      <c r="D40" s="888" t="s">
        <v>163</v>
      </c>
      <c r="E40" s="886"/>
      <c r="F40" s="886"/>
      <c r="G40" s="887"/>
      <c r="H40" s="6"/>
    </row>
    <row r="41" spans="1:8" x14ac:dyDescent="0.25">
      <c r="A41" s="14"/>
      <c r="B41" s="14"/>
      <c r="C41" s="14"/>
      <c r="D41" s="14"/>
      <c r="E41" s="14"/>
      <c r="F41" s="14"/>
      <c r="G41" s="14"/>
      <c r="H41" s="14"/>
    </row>
    <row r="42" spans="1:8" x14ac:dyDescent="0.25">
      <c r="A42" s="14"/>
      <c r="B42" s="14"/>
      <c r="C42" s="14"/>
      <c r="D42" s="14"/>
      <c r="E42" s="14"/>
      <c r="F42" s="14"/>
      <c r="G42" s="14"/>
      <c r="H42" s="14"/>
    </row>
    <row r="43" spans="1:8" x14ac:dyDescent="0.25">
      <c r="A43" s="15" t="s">
        <v>127</v>
      </c>
      <c r="B43" s="16" t="s">
        <v>128</v>
      </c>
      <c r="C43" s="16"/>
      <c r="D43" s="17" t="s">
        <v>145</v>
      </c>
      <c r="E43" s="17" t="s">
        <v>158</v>
      </c>
      <c r="F43" s="17" t="s">
        <v>159</v>
      </c>
      <c r="G43" s="17" t="s">
        <v>347</v>
      </c>
      <c r="H43" s="18" t="s">
        <v>166</v>
      </c>
    </row>
    <row r="44" spans="1:8" ht="12.9" customHeight="1" x14ac:dyDescent="0.25">
      <c r="A44" s="909" t="s">
        <v>361</v>
      </c>
      <c r="B44" s="892" t="s">
        <v>353</v>
      </c>
      <c r="C44" s="890" t="s">
        <v>152</v>
      </c>
      <c r="D44" s="6"/>
      <c r="E44" s="6"/>
      <c r="F44" s="6"/>
      <c r="G44" s="6" t="s">
        <v>349</v>
      </c>
      <c r="H44" s="713" t="s">
        <v>350</v>
      </c>
    </row>
    <row r="45" spans="1:8" ht="12.9" customHeight="1" x14ac:dyDescent="0.25">
      <c r="A45" s="910"/>
      <c r="B45" s="893"/>
      <c r="C45" s="891"/>
      <c r="D45" s="9"/>
      <c r="E45" s="10"/>
      <c r="F45" s="10"/>
      <c r="G45" s="10"/>
      <c r="H45" s="714"/>
    </row>
    <row r="46" spans="1:8" ht="12.9" customHeight="1" x14ac:dyDescent="0.25">
      <c r="A46" s="910"/>
      <c r="B46" s="893"/>
      <c r="C46" s="890" t="s">
        <v>154</v>
      </c>
      <c r="D46" s="687" t="s">
        <v>162</v>
      </c>
      <c r="E46" s="688"/>
      <c r="F46" s="688"/>
      <c r="G46" s="689"/>
      <c r="H46" s="714"/>
    </row>
    <row r="47" spans="1:8" ht="42" customHeight="1" x14ac:dyDescent="0.25">
      <c r="A47" s="911"/>
      <c r="B47" s="894"/>
      <c r="C47" s="891"/>
      <c r="D47" s="888" t="s">
        <v>163</v>
      </c>
      <c r="E47" s="886"/>
      <c r="F47" s="886"/>
      <c r="G47" s="887"/>
      <c r="H47" s="714"/>
    </row>
    <row r="48" spans="1:8" ht="12.9" customHeight="1" x14ac:dyDescent="0.25">
      <c r="A48" s="15" t="s">
        <v>131</v>
      </c>
      <c r="B48" s="2" t="s">
        <v>197</v>
      </c>
      <c r="C48" s="2"/>
      <c r="D48" s="3" t="s">
        <v>145</v>
      </c>
      <c r="E48" s="3" t="s">
        <v>158</v>
      </c>
      <c r="F48" s="3" t="s">
        <v>159</v>
      </c>
      <c r="G48" s="3" t="s">
        <v>160</v>
      </c>
      <c r="H48" s="714"/>
    </row>
    <row r="49" spans="1:8" ht="12.9" customHeight="1" x14ac:dyDescent="0.25">
      <c r="A49" s="718">
        <v>0.25</v>
      </c>
      <c r="B49" s="892" t="s">
        <v>354</v>
      </c>
      <c r="C49" s="890" t="s">
        <v>152</v>
      </c>
      <c r="D49" s="6"/>
      <c r="E49" s="6"/>
      <c r="F49" s="6"/>
      <c r="G49" s="6" t="s">
        <v>349</v>
      </c>
      <c r="H49" s="714"/>
    </row>
    <row r="50" spans="1:8" ht="12.9" customHeight="1" x14ac:dyDescent="0.25">
      <c r="A50" s="895"/>
      <c r="B50" s="893"/>
      <c r="C50" s="891"/>
      <c r="D50" s="19"/>
      <c r="E50" s="10"/>
      <c r="F50" s="10"/>
      <c r="G50" s="10"/>
      <c r="H50" s="714"/>
    </row>
    <row r="51" spans="1:8" ht="12.9" customHeight="1" x14ac:dyDescent="0.25">
      <c r="A51" s="895"/>
      <c r="B51" s="893"/>
      <c r="C51" s="890" t="s">
        <v>154</v>
      </c>
      <c r="D51" s="687" t="s">
        <v>162</v>
      </c>
      <c r="E51" s="688"/>
      <c r="F51" s="688"/>
      <c r="G51" s="689"/>
      <c r="H51" s="100" t="s">
        <v>68</v>
      </c>
    </row>
    <row r="52" spans="1:8" ht="41.25" customHeight="1" x14ac:dyDescent="0.25">
      <c r="A52" s="896"/>
      <c r="B52" s="894"/>
      <c r="C52" s="891"/>
      <c r="D52" s="888" t="s">
        <v>163</v>
      </c>
      <c r="E52" s="886"/>
      <c r="F52" s="886"/>
      <c r="G52" s="887"/>
      <c r="H52" s="6"/>
    </row>
    <row r="55" spans="1:8" x14ac:dyDescent="0.25">
      <c r="A55" s="15" t="s">
        <v>132</v>
      </c>
      <c r="B55" s="16" t="s">
        <v>133</v>
      </c>
      <c r="C55" s="16"/>
      <c r="D55" s="17" t="s">
        <v>145</v>
      </c>
      <c r="E55" s="17" t="s">
        <v>158</v>
      </c>
      <c r="F55" s="17" t="s">
        <v>159</v>
      </c>
      <c r="G55" s="17" t="s">
        <v>347</v>
      </c>
      <c r="H55" s="18" t="s">
        <v>166</v>
      </c>
    </row>
    <row r="56" spans="1:8" ht="12.9" customHeight="1" x14ac:dyDescent="0.25">
      <c r="A56" s="909" t="s">
        <v>200</v>
      </c>
      <c r="B56" s="892" t="s">
        <v>201</v>
      </c>
      <c r="C56" s="890" t="s">
        <v>152</v>
      </c>
      <c r="D56" s="6"/>
      <c r="E56" s="6"/>
      <c r="F56" s="6"/>
      <c r="G56" s="6" t="s">
        <v>349</v>
      </c>
      <c r="H56" s="713" t="s">
        <v>350</v>
      </c>
    </row>
    <row r="57" spans="1:8" ht="12.9" customHeight="1" x14ac:dyDescent="0.25">
      <c r="A57" s="910"/>
      <c r="B57" s="893"/>
      <c r="C57" s="891"/>
      <c r="D57" s="9"/>
      <c r="E57" s="10"/>
      <c r="F57" s="10"/>
      <c r="G57" s="10"/>
      <c r="H57" s="714"/>
    </row>
    <row r="58" spans="1:8" ht="12.9" customHeight="1" x14ac:dyDescent="0.25">
      <c r="A58" s="910"/>
      <c r="B58" s="893"/>
      <c r="C58" s="890" t="s">
        <v>154</v>
      </c>
      <c r="D58" s="687" t="s">
        <v>162</v>
      </c>
      <c r="E58" s="688"/>
      <c r="F58" s="688"/>
      <c r="G58" s="689"/>
      <c r="H58" s="714"/>
    </row>
    <row r="59" spans="1:8" ht="42" customHeight="1" x14ac:dyDescent="0.25">
      <c r="A59" s="910"/>
      <c r="B59" s="894"/>
      <c r="C59" s="891"/>
      <c r="D59" s="888" t="s">
        <v>163</v>
      </c>
      <c r="E59" s="886"/>
      <c r="F59" s="886"/>
      <c r="G59" s="887"/>
      <c r="H59" s="714"/>
    </row>
    <row r="60" spans="1:8" ht="12.9" customHeight="1" x14ac:dyDescent="0.25">
      <c r="A60" s="1" t="s">
        <v>131</v>
      </c>
      <c r="B60" s="2" t="s">
        <v>203</v>
      </c>
      <c r="C60" s="2"/>
      <c r="D60" s="3" t="s">
        <v>145</v>
      </c>
      <c r="E60" s="3" t="s">
        <v>158</v>
      </c>
      <c r="F60" s="3" t="s">
        <v>159</v>
      </c>
      <c r="G60" s="3" t="s">
        <v>160</v>
      </c>
      <c r="H60" s="714"/>
    </row>
    <row r="61" spans="1:8" ht="12.9" customHeight="1" x14ac:dyDescent="0.25">
      <c r="A61" s="718">
        <v>0.25</v>
      </c>
      <c r="B61" s="892" t="s">
        <v>172</v>
      </c>
      <c r="C61" s="890" t="s">
        <v>152</v>
      </c>
      <c r="D61" s="6"/>
      <c r="E61" s="6"/>
      <c r="F61" s="6"/>
      <c r="G61" s="6" t="s">
        <v>349</v>
      </c>
      <c r="H61" s="714"/>
    </row>
    <row r="62" spans="1:8" ht="12.9" customHeight="1" x14ac:dyDescent="0.25">
      <c r="A62" s="895"/>
      <c r="B62" s="893"/>
      <c r="C62" s="891"/>
      <c r="D62" s="19"/>
      <c r="E62" s="10"/>
      <c r="F62" s="10"/>
      <c r="G62" s="10"/>
      <c r="H62" s="714"/>
    </row>
    <row r="63" spans="1:8" ht="12.9" customHeight="1" x14ac:dyDescent="0.25">
      <c r="A63" s="895"/>
      <c r="B63" s="893"/>
      <c r="C63" s="890" t="s">
        <v>154</v>
      </c>
      <c r="D63" s="687" t="s">
        <v>162</v>
      </c>
      <c r="E63" s="688"/>
      <c r="F63" s="688"/>
      <c r="G63" s="689"/>
      <c r="H63" s="100" t="s">
        <v>68</v>
      </c>
    </row>
    <row r="64" spans="1:8" ht="41.25" customHeight="1" x14ac:dyDescent="0.25">
      <c r="A64" s="896"/>
      <c r="B64" s="894"/>
      <c r="C64" s="891"/>
      <c r="D64" s="888" t="s">
        <v>163</v>
      </c>
      <c r="E64" s="886"/>
      <c r="F64" s="886"/>
      <c r="G64" s="887"/>
      <c r="H64" s="6"/>
    </row>
    <row r="67" spans="1:8" x14ac:dyDescent="0.25">
      <c r="A67" s="15" t="s">
        <v>355</v>
      </c>
      <c r="B67" s="16" t="s">
        <v>136</v>
      </c>
      <c r="C67" s="16"/>
      <c r="D67" s="17" t="s">
        <v>145</v>
      </c>
      <c r="E67" s="17" t="s">
        <v>158</v>
      </c>
      <c r="F67" s="17" t="s">
        <v>159</v>
      </c>
      <c r="G67" s="17" t="s">
        <v>347</v>
      </c>
      <c r="H67" s="18" t="s">
        <v>166</v>
      </c>
    </row>
    <row r="68" spans="1:8" ht="24" customHeight="1" x14ac:dyDescent="0.25">
      <c r="A68" s="909" t="s">
        <v>129</v>
      </c>
      <c r="B68" s="892" t="s">
        <v>212</v>
      </c>
      <c r="C68" s="890" t="s">
        <v>152</v>
      </c>
      <c r="D68" s="6"/>
      <c r="E68" s="6"/>
      <c r="F68" s="6"/>
      <c r="G68" s="6" t="s">
        <v>349</v>
      </c>
      <c r="H68" s="713" t="s">
        <v>350</v>
      </c>
    </row>
    <row r="69" spans="1:8" x14ac:dyDescent="0.25">
      <c r="A69" s="910"/>
      <c r="B69" s="893"/>
      <c r="C69" s="891"/>
      <c r="D69" s="9"/>
      <c r="E69" s="10"/>
      <c r="F69" s="10"/>
      <c r="G69" s="10"/>
      <c r="H69" s="714"/>
    </row>
    <row r="70" spans="1:8" ht="12.9" customHeight="1" x14ac:dyDescent="0.25">
      <c r="A70" s="15" t="s">
        <v>131</v>
      </c>
      <c r="B70" s="893"/>
      <c r="C70" s="890" t="s">
        <v>154</v>
      </c>
      <c r="D70" s="687" t="s">
        <v>162</v>
      </c>
      <c r="E70" s="688"/>
      <c r="F70" s="688"/>
      <c r="G70" s="689"/>
      <c r="H70" s="100" t="s">
        <v>68</v>
      </c>
    </row>
    <row r="71" spans="1:8" ht="42" customHeight="1" x14ac:dyDescent="0.25">
      <c r="A71" s="99">
        <v>0.25</v>
      </c>
      <c r="B71" s="894"/>
      <c r="C71" s="891"/>
      <c r="D71" s="888" t="s">
        <v>163</v>
      </c>
      <c r="E71" s="886"/>
      <c r="F71" s="886"/>
      <c r="G71" s="887"/>
      <c r="H71" s="6"/>
    </row>
  </sheetData>
  <mergeCells count="63">
    <mergeCell ref="A1:C1"/>
    <mergeCell ref="H7:H11"/>
    <mergeCell ref="A8:A11"/>
    <mergeCell ref="B8:B11"/>
    <mergeCell ref="C9:C11"/>
    <mergeCell ref="D10:G10"/>
    <mergeCell ref="D11:G11"/>
    <mergeCell ref="D16:G16"/>
    <mergeCell ref="A20:A23"/>
    <mergeCell ref="B20:B23"/>
    <mergeCell ref="H20:H21"/>
    <mergeCell ref="C21:C23"/>
    <mergeCell ref="D22:G22"/>
    <mergeCell ref="D23:G23"/>
    <mergeCell ref="B25:B28"/>
    <mergeCell ref="C27:G27"/>
    <mergeCell ref="C28:G28"/>
    <mergeCell ref="A32:A35"/>
    <mergeCell ref="B32:B35"/>
    <mergeCell ref="C32:C33"/>
    <mergeCell ref="H32:H38"/>
    <mergeCell ref="C34:C35"/>
    <mergeCell ref="D34:G34"/>
    <mergeCell ref="D35:G35"/>
    <mergeCell ref="A37:A40"/>
    <mergeCell ref="B37:B40"/>
    <mergeCell ref="C37:C38"/>
    <mergeCell ref="C39:C40"/>
    <mergeCell ref="D39:G39"/>
    <mergeCell ref="D40:G40"/>
    <mergeCell ref="A44:A47"/>
    <mergeCell ref="B44:B47"/>
    <mergeCell ref="C44:C45"/>
    <mergeCell ref="H44:H50"/>
    <mergeCell ref="C46:C47"/>
    <mergeCell ref="D46:G46"/>
    <mergeCell ref="D47:G47"/>
    <mergeCell ref="A49:A52"/>
    <mergeCell ref="B49:B52"/>
    <mergeCell ref="C49:C50"/>
    <mergeCell ref="C51:C52"/>
    <mergeCell ref="D51:G51"/>
    <mergeCell ref="D52:G52"/>
    <mergeCell ref="A56:A59"/>
    <mergeCell ref="B56:B59"/>
    <mergeCell ref="C56:C57"/>
    <mergeCell ref="H56:H62"/>
    <mergeCell ref="C58:C59"/>
    <mergeCell ref="D58:G58"/>
    <mergeCell ref="D59:G59"/>
    <mergeCell ref="A61:A64"/>
    <mergeCell ref="B61:B64"/>
    <mergeCell ref="C61:C62"/>
    <mergeCell ref="C63:C64"/>
    <mergeCell ref="D63:G63"/>
    <mergeCell ref="D64:G64"/>
    <mergeCell ref="A68:A69"/>
    <mergeCell ref="B68:B71"/>
    <mergeCell ref="C68:C69"/>
    <mergeCell ref="H68:H69"/>
    <mergeCell ref="C70:C71"/>
    <mergeCell ref="D70:G70"/>
    <mergeCell ref="D71:G71"/>
  </mergeCells>
  <phoneticPr fontId="0" type="noConversion"/>
  <hyperlinks>
    <hyperlink ref="A3" location="'Smart Guide'!A1" display="Smart Guide" xr:uid="{C1B49332-FE23-4A24-A0C4-46F16F3B50BA}"/>
    <hyperlink ref="A5" r:id="rId1" xr:uid="{B358BA97-73CB-4A82-BD8C-B2985216EE22}"/>
  </hyperlinks>
  <pageMargins left="0.74803149606299213" right="0.74803149606299213" top="0.98425196850393704" bottom="0.98425196850393704" header="0.51181102362204722" footer="0.51181102362204722"/>
  <pageSetup paperSize="9" scale="36" orientation="landscape" r:id="rId2"/>
  <headerFooter alignWithMargins="0">
    <oddFooter>&amp;LUpdated January 2011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00651-9187-465C-8411-452BA3D17CA6}">
  <sheetPr codeName="Sheet4">
    <tabColor theme="8" tint="0.79998168889431442"/>
  </sheetPr>
  <dimension ref="A1:E8"/>
  <sheetViews>
    <sheetView workbookViewId="0">
      <selection activeCell="E8" sqref="E8"/>
    </sheetView>
  </sheetViews>
  <sheetFormatPr defaultRowHeight="13.2" x14ac:dyDescent="0.25"/>
  <cols>
    <col min="1" max="1" width="6.33203125" customWidth="1"/>
    <col min="2" max="2" width="7.33203125" bestFit="1" customWidth="1"/>
    <col min="3" max="3" width="13.33203125" bestFit="1" customWidth="1"/>
    <col min="4" max="4" width="16.33203125" bestFit="1" customWidth="1"/>
    <col min="5" max="5" width="63.5546875" customWidth="1"/>
  </cols>
  <sheetData>
    <row r="1" spans="1:5" s="116" customFormat="1" ht="32.4" x14ac:dyDescent="0.55000000000000004">
      <c r="A1" s="116" t="s">
        <v>113</v>
      </c>
    </row>
    <row r="3" spans="1:5" x14ac:dyDescent="0.25">
      <c r="B3" s="111" t="s">
        <v>114</v>
      </c>
      <c r="C3" s="111" t="s">
        <v>115</v>
      </c>
      <c r="D3" s="111" t="s">
        <v>116</v>
      </c>
      <c r="E3" s="111" t="s">
        <v>117</v>
      </c>
    </row>
    <row r="4" spans="1:5" x14ac:dyDescent="0.25">
      <c r="B4" s="106">
        <v>1</v>
      </c>
      <c r="C4" s="108">
        <v>45658</v>
      </c>
      <c r="D4" s="109"/>
      <c r="E4" s="109" t="s">
        <v>118</v>
      </c>
    </row>
    <row r="5" spans="1:5" x14ac:dyDescent="0.25">
      <c r="B5" s="106">
        <v>2</v>
      </c>
      <c r="C5" s="107">
        <v>45761</v>
      </c>
      <c r="D5" s="107"/>
      <c r="E5" s="110" t="s">
        <v>119</v>
      </c>
    </row>
    <row r="6" spans="1:5" x14ac:dyDescent="0.25">
      <c r="B6" s="106">
        <v>3</v>
      </c>
      <c r="C6" s="107">
        <v>45833</v>
      </c>
      <c r="D6" s="110"/>
      <c r="E6" s="109" t="s">
        <v>120</v>
      </c>
    </row>
    <row r="7" spans="1:5" x14ac:dyDescent="0.25">
      <c r="B7" s="106">
        <v>4</v>
      </c>
      <c r="C7" s="107">
        <v>45883</v>
      </c>
      <c r="D7" s="110"/>
      <c r="E7" s="110" t="s">
        <v>662</v>
      </c>
    </row>
    <row r="8" spans="1:5" x14ac:dyDescent="0.25">
      <c r="B8" s="106">
        <v>5</v>
      </c>
      <c r="C8" s="107">
        <v>46162</v>
      </c>
      <c r="D8" s="106"/>
      <c r="E8" s="106" t="s">
        <v>621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DF9DE-04FA-48D6-A9D2-7B209ED688A6}">
  <sheetPr>
    <tabColor theme="6" tint="-0.249977111117893"/>
    <pageSetUpPr fitToPage="1"/>
  </sheetPr>
  <dimension ref="A1:I125"/>
  <sheetViews>
    <sheetView zoomScale="80" zoomScaleNormal="80" workbookViewId="0">
      <selection activeCell="D104" sqref="D104:H104"/>
    </sheetView>
  </sheetViews>
  <sheetFormatPr defaultRowHeight="13.2" x14ac:dyDescent="0.25"/>
  <cols>
    <col min="1" max="1" width="30.5546875" customWidth="1"/>
    <col min="2" max="2" width="24.5546875" customWidth="1"/>
    <col min="3" max="3" width="20.109375" customWidth="1"/>
    <col min="4" max="8" width="20.6640625" style="92" customWidth="1"/>
    <col min="9" max="9" width="62.88671875" customWidth="1"/>
    <col min="10" max="10" width="9.33203125" customWidth="1"/>
  </cols>
  <sheetData>
    <row r="1" spans="1:9" s="114" customFormat="1" ht="47.4" customHeight="1" x14ac:dyDescent="0.5">
      <c r="A1" s="115" t="s">
        <v>655</v>
      </c>
      <c r="B1" s="115"/>
      <c r="C1" s="115"/>
      <c r="D1" s="117"/>
      <c r="E1" s="117"/>
      <c r="F1" s="117"/>
      <c r="G1" s="117"/>
      <c r="H1" s="117"/>
    </row>
    <row r="2" spans="1:9" s="120" customFormat="1" ht="15.6" customHeight="1" x14ac:dyDescent="0.5">
      <c r="A2" s="118"/>
      <c r="B2" s="118"/>
      <c r="C2" s="118"/>
      <c r="D2" s="119"/>
      <c r="E2" s="119"/>
      <c r="F2" s="119"/>
      <c r="G2" s="119"/>
      <c r="H2" s="119"/>
    </row>
    <row r="3" spans="1:9" ht="13.8" x14ac:dyDescent="0.25">
      <c r="A3" s="22" t="s">
        <v>142</v>
      </c>
      <c r="B3" s="21"/>
      <c r="D3" s="91"/>
      <c r="E3" s="91"/>
      <c r="F3" s="91"/>
      <c r="G3" s="91"/>
    </row>
    <row r="4" spans="1:9" ht="13.8" thickBot="1" x14ac:dyDescent="0.3"/>
    <row r="5" spans="1:9" ht="13.8" thickBot="1" x14ac:dyDescent="0.3">
      <c r="A5" s="15" t="s">
        <v>143</v>
      </c>
      <c r="B5" s="16" t="s">
        <v>144</v>
      </c>
      <c r="C5" s="16"/>
      <c r="D5" s="17" t="s">
        <v>145</v>
      </c>
      <c r="E5" s="17" t="s">
        <v>146</v>
      </c>
      <c r="F5" s="17" t="s">
        <v>147</v>
      </c>
      <c r="G5" s="17" t="s">
        <v>148</v>
      </c>
      <c r="H5" s="98" t="s">
        <v>149</v>
      </c>
      <c r="I5" s="736"/>
    </row>
    <row r="6" spans="1:9" ht="13.8" thickBot="1" x14ac:dyDescent="0.3">
      <c r="A6" s="772" t="s">
        <v>362</v>
      </c>
      <c r="B6" s="728" t="s">
        <v>151</v>
      </c>
      <c r="C6" s="105" t="s">
        <v>152</v>
      </c>
      <c r="D6" s="9"/>
      <c r="E6" s="160"/>
      <c r="F6" s="160"/>
      <c r="G6" s="161"/>
      <c r="H6" s="129" t="s">
        <v>153</v>
      </c>
      <c r="I6" s="750"/>
    </row>
    <row r="7" spans="1:9" ht="13.8" thickBot="1" x14ac:dyDescent="0.3">
      <c r="A7" s="772"/>
      <c r="B7" s="728"/>
      <c r="C7" s="122" t="s">
        <v>154</v>
      </c>
      <c r="D7" s="131"/>
      <c r="E7" s="131"/>
      <c r="F7" s="131"/>
      <c r="G7" s="162"/>
      <c r="H7" s="335" t="s">
        <v>622</v>
      </c>
      <c r="I7" s="750"/>
    </row>
    <row r="8" spans="1:9" ht="12.6" customHeight="1" thickBot="1" x14ac:dyDescent="0.3">
      <c r="A8" s="772"/>
      <c r="B8" s="728"/>
      <c r="C8" s="736"/>
      <c r="D8" s="687" t="s">
        <v>155</v>
      </c>
      <c r="E8" s="688"/>
      <c r="F8" s="688"/>
      <c r="G8" s="688"/>
      <c r="H8" s="688"/>
      <c r="I8" s="750"/>
    </row>
    <row r="9" spans="1:9" ht="79.2" customHeight="1" thickBot="1" x14ac:dyDescent="0.3">
      <c r="A9" s="773"/>
      <c r="B9" s="729"/>
      <c r="C9" s="737"/>
      <c r="D9" s="721" t="s">
        <v>408</v>
      </c>
      <c r="E9" s="722"/>
      <c r="F9" s="722"/>
      <c r="G9" s="722"/>
      <c r="H9" s="722"/>
      <c r="I9" s="737"/>
    </row>
    <row r="10" spans="1:9" ht="12.75" hidden="1" customHeight="1" thickBot="1" x14ac:dyDescent="0.3">
      <c r="A10" s="93"/>
      <c r="B10" s="2" t="s">
        <v>157</v>
      </c>
      <c r="C10" s="2"/>
      <c r="D10" s="3" t="s">
        <v>145</v>
      </c>
      <c r="E10" s="3" t="s">
        <v>158</v>
      </c>
      <c r="F10" s="3" t="s">
        <v>159</v>
      </c>
      <c r="G10" s="3"/>
      <c r="H10" s="3" t="s">
        <v>160</v>
      </c>
      <c r="I10" s="49"/>
    </row>
    <row r="11" spans="1:9" ht="12.75" hidden="1" customHeight="1" thickBot="1" x14ac:dyDescent="0.3">
      <c r="A11" s="93"/>
      <c r="B11" s="4"/>
      <c r="C11" s="5" t="s">
        <v>152</v>
      </c>
      <c r="D11" s="6"/>
      <c r="E11" s="6"/>
      <c r="F11" s="6"/>
      <c r="G11" s="125"/>
      <c r="H11" s="77" t="s">
        <v>161</v>
      </c>
      <c r="I11" s="49"/>
    </row>
    <row r="12" spans="1:9" ht="12.75" hidden="1" customHeight="1" thickBot="1" x14ac:dyDescent="0.3">
      <c r="A12" s="93"/>
      <c r="B12" s="7"/>
      <c r="C12" s="8" t="s">
        <v>154</v>
      </c>
      <c r="D12" s="9"/>
      <c r="E12" s="10"/>
      <c r="F12" s="10"/>
      <c r="G12" s="10"/>
      <c r="H12" s="10"/>
      <c r="I12" s="49"/>
    </row>
    <row r="13" spans="1:9" ht="12.75" hidden="1" customHeight="1" thickBot="1" x14ac:dyDescent="0.3">
      <c r="A13" s="93"/>
      <c r="B13" s="7"/>
      <c r="C13" s="11"/>
      <c r="D13" s="46" t="s">
        <v>162</v>
      </c>
      <c r="E13" s="47"/>
      <c r="F13" s="47"/>
      <c r="G13" s="47"/>
      <c r="H13" s="48"/>
      <c r="I13" s="49"/>
    </row>
    <row r="14" spans="1:9" ht="15" hidden="1" customHeight="1" thickBot="1" x14ac:dyDescent="0.3">
      <c r="A14" s="94"/>
      <c r="B14" s="12"/>
      <c r="C14" s="13"/>
      <c r="D14" s="756" t="s">
        <v>163</v>
      </c>
      <c r="E14" s="757"/>
      <c r="F14" s="757"/>
      <c r="G14" s="757"/>
      <c r="H14" s="757"/>
      <c r="I14" s="50"/>
    </row>
    <row r="15" spans="1:9" ht="12.75" customHeight="1" x14ac:dyDescent="0.25">
      <c r="A15" s="14"/>
      <c r="B15" s="14"/>
      <c r="C15" s="14"/>
      <c r="D15" s="14"/>
      <c r="E15" s="14"/>
      <c r="F15" s="14"/>
      <c r="G15" s="14"/>
      <c r="H15" s="14"/>
      <c r="I15" s="14"/>
    </row>
    <row r="16" spans="1:9" ht="12.75" customHeight="1" thickBot="1" x14ac:dyDescent="0.3">
      <c r="A16" s="14"/>
      <c r="B16" s="14"/>
      <c r="C16" s="14"/>
      <c r="D16" s="14"/>
      <c r="E16" s="14"/>
      <c r="F16" s="14"/>
      <c r="G16" s="14"/>
      <c r="H16" s="14"/>
      <c r="I16" s="14"/>
    </row>
    <row r="17" spans="1:9" ht="12.75" customHeight="1" thickBot="1" x14ac:dyDescent="0.3">
      <c r="A17" s="86" t="s">
        <v>364</v>
      </c>
      <c r="B17" s="87" t="s">
        <v>375</v>
      </c>
      <c r="C17" s="88"/>
      <c r="D17" s="17" t="s">
        <v>145</v>
      </c>
      <c r="E17" s="17" t="s">
        <v>146</v>
      </c>
      <c r="F17" s="17" t="s">
        <v>147</v>
      </c>
      <c r="G17" s="17" t="s">
        <v>148</v>
      </c>
      <c r="H17" s="128" t="s">
        <v>149</v>
      </c>
      <c r="I17" s="70" t="s">
        <v>166</v>
      </c>
    </row>
    <row r="18" spans="1:9" ht="13.95" customHeight="1" thickBot="1" x14ac:dyDescent="0.3">
      <c r="A18" s="702" t="s">
        <v>366</v>
      </c>
      <c r="B18" s="762" t="s">
        <v>363</v>
      </c>
      <c r="C18" s="121" t="s">
        <v>152</v>
      </c>
      <c r="D18" s="131"/>
      <c r="E18" s="160"/>
      <c r="F18" s="160"/>
      <c r="G18" s="161"/>
      <c r="H18" s="568">
        <v>1430</v>
      </c>
      <c r="I18" s="713" t="s">
        <v>374</v>
      </c>
    </row>
    <row r="19" spans="1:9" ht="13.8" thickBot="1" x14ac:dyDescent="0.3">
      <c r="A19" s="703"/>
      <c r="B19" s="763"/>
      <c r="C19" s="122" t="s">
        <v>154</v>
      </c>
      <c r="D19" s="131"/>
      <c r="E19" s="131"/>
      <c r="F19" s="131"/>
      <c r="G19" s="131"/>
      <c r="H19" s="461">
        <v>405</v>
      </c>
      <c r="I19" s="714"/>
    </row>
    <row r="20" spans="1:9" ht="12.6" customHeight="1" thickBot="1" x14ac:dyDescent="0.3">
      <c r="A20" s="703"/>
      <c r="B20" s="763"/>
      <c r="C20" s="736"/>
      <c r="D20" s="688" t="s">
        <v>155</v>
      </c>
      <c r="E20" s="688"/>
      <c r="F20" s="688"/>
      <c r="G20" s="688"/>
      <c r="H20" s="688"/>
      <c r="I20" s="714"/>
    </row>
    <row r="21" spans="1:9" ht="42.6" customHeight="1" thickBot="1" x14ac:dyDescent="0.3">
      <c r="A21" s="703"/>
      <c r="B21" s="763"/>
      <c r="C21" s="737"/>
      <c r="D21" s="722" t="s">
        <v>496</v>
      </c>
      <c r="E21" s="722"/>
      <c r="F21" s="722"/>
      <c r="G21" s="722"/>
      <c r="H21" s="722"/>
      <c r="I21" s="714"/>
    </row>
    <row r="22" spans="1:9" ht="12.6" hidden="1" customHeight="1" thickBot="1" x14ac:dyDescent="0.3">
      <c r="A22" s="703"/>
      <c r="B22" s="71" t="s">
        <v>167</v>
      </c>
      <c r="C22" s="75"/>
      <c r="D22" s="3" t="s">
        <v>145</v>
      </c>
      <c r="E22" s="3" t="s">
        <v>158</v>
      </c>
      <c r="F22" s="3" t="s">
        <v>159</v>
      </c>
      <c r="G22" s="126"/>
      <c r="H22" s="126" t="s">
        <v>160</v>
      </c>
      <c r="I22" s="714"/>
    </row>
    <row r="23" spans="1:9" ht="12.6" hidden="1" customHeight="1" thickBot="1" x14ac:dyDescent="0.3">
      <c r="A23" s="703"/>
      <c r="B23" s="751"/>
      <c r="C23" s="72" t="s">
        <v>152</v>
      </c>
      <c r="D23" s="6"/>
      <c r="E23" s="6"/>
      <c r="F23" s="6"/>
      <c r="G23" s="125"/>
      <c r="H23" s="104" t="s">
        <v>161</v>
      </c>
      <c r="I23" s="714"/>
    </row>
    <row r="24" spans="1:9" ht="12.6" hidden="1" customHeight="1" thickBot="1" x14ac:dyDescent="0.3">
      <c r="A24" s="703"/>
      <c r="B24" s="752"/>
      <c r="C24" s="73" t="s">
        <v>154</v>
      </c>
      <c r="D24" s="9"/>
      <c r="E24" s="10"/>
      <c r="F24" s="10"/>
      <c r="G24" s="97"/>
      <c r="H24" s="97"/>
      <c r="I24" s="714"/>
    </row>
    <row r="25" spans="1:9" ht="12.6" hidden="1" customHeight="1" thickBot="1" x14ac:dyDescent="0.3">
      <c r="A25" s="703"/>
      <c r="B25" s="752"/>
      <c r="C25" s="754" t="s">
        <v>155</v>
      </c>
      <c r="D25" s="755"/>
      <c r="E25" s="755"/>
      <c r="F25" s="755"/>
      <c r="G25" s="755"/>
      <c r="H25" s="755"/>
      <c r="I25" s="714"/>
    </row>
    <row r="26" spans="1:9" ht="38.25" hidden="1" customHeight="1" thickBot="1" x14ac:dyDescent="0.3">
      <c r="A26" s="703"/>
      <c r="B26" s="753"/>
      <c r="C26" s="756" t="s">
        <v>163</v>
      </c>
      <c r="D26" s="757"/>
      <c r="E26" s="757"/>
      <c r="F26" s="757"/>
      <c r="G26" s="757"/>
      <c r="H26" s="757"/>
      <c r="I26" s="714"/>
    </row>
    <row r="27" spans="1:9" ht="13.8" thickBot="1" x14ac:dyDescent="0.3">
      <c r="A27" s="703"/>
      <c r="B27" s="87" t="s">
        <v>376</v>
      </c>
      <c r="C27" s="88"/>
      <c r="D27" s="17" t="s">
        <v>145</v>
      </c>
      <c r="E27" s="17" t="s">
        <v>146</v>
      </c>
      <c r="F27" s="17" t="s">
        <v>147</v>
      </c>
      <c r="G27" s="17" t="s">
        <v>148</v>
      </c>
      <c r="H27" s="164" t="s">
        <v>149</v>
      </c>
      <c r="I27" s="714"/>
    </row>
    <row r="28" spans="1:9" ht="13.8" thickBot="1" x14ac:dyDescent="0.3">
      <c r="A28" s="703"/>
      <c r="B28" s="762" t="s">
        <v>168</v>
      </c>
      <c r="C28" s="121" t="s">
        <v>152</v>
      </c>
      <c r="D28" s="131"/>
      <c r="E28" s="160"/>
      <c r="F28" s="160"/>
      <c r="G28" s="161"/>
      <c r="H28" s="259">
        <v>540</v>
      </c>
      <c r="I28" s="714"/>
    </row>
    <row r="29" spans="1:9" ht="13.8" thickBot="1" x14ac:dyDescent="0.3">
      <c r="A29" s="703"/>
      <c r="B29" s="763"/>
      <c r="C29" s="122" t="s">
        <v>154</v>
      </c>
      <c r="D29" s="9"/>
      <c r="E29" s="160"/>
      <c r="F29" s="160"/>
      <c r="G29" s="160"/>
      <c r="H29" s="335">
        <v>625</v>
      </c>
      <c r="I29" s="714"/>
    </row>
    <row r="30" spans="1:9" ht="13.8" thickBot="1" x14ac:dyDescent="0.3">
      <c r="A30" s="703"/>
      <c r="B30" s="763"/>
      <c r="C30" s="736"/>
      <c r="D30" s="688" t="s">
        <v>155</v>
      </c>
      <c r="E30" s="688"/>
      <c r="F30" s="688"/>
      <c r="G30" s="688"/>
      <c r="H30" s="688"/>
      <c r="I30" s="714"/>
    </row>
    <row r="31" spans="1:9" ht="28.95" customHeight="1" thickBot="1" x14ac:dyDescent="0.3">
      <c r="A31" s="703"/>
      <c r="B31" s="764"/>
      <c r="C31" s="737"/>
      <c r="D31" s="722" t="s">
        <v>658</v>
      </c>
      <c r="E31" s="722"/>
      <c r="F31" s="722"/>
      <c r="G31" s="722"/>
      <c r="H31" s="722"/>
      <c r="I31" s="714"/>
    </row>
    <row r="32" spans="1:9" ht="13.8" thickBot="1" x14ac:dyDescent="0.3">
      <c r="A32" s="703"/>
      <c r="B32" s="16" t="s">
        <v>484</v>
      </c>
      <c r="C32" s="16"/>
      <c r="D32" s="17" t="s">
        <v>145</v>
      </c>
      <c r="E32" s="17" t="s">
        <v>146</v>
      </c>
      <c r="F32" s="17" t="s">
        <v>147</v>
      </c>
      <c r="G32" s="17" t="s">
        <v>148</v>
      </c>
      <c r="H32" s="164" t="s">
        <v>149</v>
      </c>
      <c r="I32" s="714"/>
    </row>
    <row r="33" spans="1:9" ht="13.8" thickBot="1" x14ac:dyDescent="0.3">
      <c r="A33" s="703"/>
      <c r="B33" s="727" t="s">
        <v>137</v>
      </c>
      <c r="C33" s="122" t="s">
        <v>152</v>
      </c>
      <c r="D33" s="9"/>
      <c r="E33" s="260"/>
      <c r="F33" s="260"/>
      <c r="G33" s="462">
        <v>130</v>
      </c>
      <c r="H33" s="173">
        <v>151</v>
      </c>
      <c r="I33" s="714"/>
    </row>
    <row r="34" spans="1:9" ht="13.8" thickBot="1" x14ac:dyDescent="0.3">
      <c r="A34" s="703"/>
      <c r="B34" s="728"/>
      <c r="C34" s="122" t="s">
        <v>154</v>
      </c>
      <c r="D34" s="9"/>
      <c r="E34" s="131"/>
      <c r="F34" s="131"/>
      <c r="G34" s="159">
        <v>100</v>
      </c>
      <c r="H34" s="335">
        <v>5713</v>
      </c>
      <c r="I34" s="714"/>
    </row>
    <row r="35" spans="1:9" ht="13.8" thickBot="1" x14ac:dyDescent="0.3">
      <c r="A35" s="703"/>
      <c r="B35" s="728"/>
      <c r="C35" s="736"/>
      <c r="D35" s="687" t="s">
        <v>155</v>
      </c>
      <c r="E35" s="688"/>
      <c r="F35" s="688"/>
      <c r="G35" s="688"/>
      <c r="H35" s="688"/>
      <c r="I35" s="714"/>
    </row>
    <row r="36" spans="1:9" ht="42" customHeight="1" thickBot="1" x14ac:dyDescent="0.3">
      <c r="A36" s="703"/>
      <c r="B36" s="729"/>
      <c r="C36" s="737"/>
      <c r="D36" s="767" t="s">
        <v>415</v>
      </c>
      <c r="E36" s="768"/>
      <c r="F36" s="768"/>
      <c r="G36" s="768"/>
      <c r="H36" s="768"/>
      <c r="I36" s="714"/>
    </row>
    <row r="37" spans="1:9" ht="13.8" thickBot="1" x14ac:dyDescent="0.3">
      <c r="A37" s="703"/>
      <c r="B37" s="87" t="s">
        <v>380</v>
      </c>
      <c r="C37" s="88"/>
      <c r="D37" s="17" t="s">
        <v>145</v>
      </c>
      <c r="E37" s="17" t="s">
        <v>146</v>
      </c>
      <c r="F37" s="17" t="s">
        <v>147</v>
      </c>
      <c r="G37" s="17" t="s">
        <v>148</v>
      </c>
      <c r="H37" s="164" t="s">
        <v>149</v>
      </c>
      <c r="I37" s="714"/>
    </row>
    <row r="38" spans="1:9" ht="13.8" thickBot="1" x14ac:dyDescent="0.3">
      <c r="A38" s="703"/>
      <c r="B38" s="769" t="s">
        <v>452</v>
      </c>
      <c r="C38" s="121" t="s">
        <v>152</v>
      </c>
      <c r="D38" s="131"/>
      <c r="E38" s="160"/>
      <c r="F38" s="160"/>
      <c r="G38" s="161"/>
      <c r="H38" s="463">
        <v>0.7</v>
      </c>
      <c r="I38" s="714"/>
    </row>
    <row r="39" spans="1:9" ht="13.8" thickBot="1" x14ac:dyDescent="0.3">
      <c r="A39" s="703"/>
      <c r="B39" s="770"/>
      <c r="C39" s="122" t="s">
        <v>154</v>
      </c>
      <c r="D39" s="9"/>
      <c r="E39" s="131"/>
      <c r="F39" s="131"/>
      <c r="G39" s="131"/>
      <c r="H39" s="464" t="s">
        <v>626</v>
      </c>
      <c r="I39" s="714"/>
    </row>
    <row r="40" spans="1:9" ht="13.8" thickBot="1" x14ac:dyDescent="0.3">
      <c r="A40" s="703"/>
      <c r="B40" s="770"/>
      <c r="C40" s="736"/>
      <c r="D40" s="688" t="s">
        <v>155</v>
      </c>
      <c r="E40" s="688"/>
      <c r="F40" s="688"/>
      <c r="G40" s="688"/>
      <c r="H40" s="688"/>
      <c r="I40" s="714"/>
    </row>
    <row r="41" spans="1:9" ht="27" customHeight="1" thickBot="1" x14ac:dyDescent="0.3">
      <c r="A41" s="703"/>
      <c r="B41" s="771"/>
      <c r="C41" s="737"/>
      <c r="D41" s="765" t="s">
        <v>627</v>
      </c>
      <c r="E41" s="765"/>
      <c r="F41" s="765"/>
      <c r="G41" s="765"/>
      <c r="H41" s="765"/>
      <c r="I41" s="714"/>
    </row>
    <row r="42" spans="1:9" ht="13.8" thickBot="1" x14ac:dyDescent="0.3">
      <c r="A42" s="703"/>
      <c r="B42" s="87" t="s">
        <v>381</v>
      </c>
      <c r="C42" s="88"/>
      <c r="D42" s="17" t="s">
        <v>145</v>
      </c>
      <c r="E42" s="17" t="s">
        <v>146</v>
      </c>
      <c r="F42" s="17" t="s">
        <v>147</v>
      </c>
      <c r="G42" s="17" t="s">
        <v>148</v>
      </c>
      <c r="H42" s="164" t="s">
        <v>149</v>
      </c>
      <c r="I42" s="714"/>
    </row>
    <row r="43" spans="1:9" ht="13.8" thickBot="1" x14ac:dyDescent="0.3">
      <c r="A43" s="703"/>
      <c r="B43" s="762" t="s">
        <v>457</v>
      </c>
      <c r="C43" s="121" t="s">
        <v>152</v>
      </c>
      <c r="D43" s="131"/>
      <c r="E43" s="160"/>
      <c r="F43" s="160"/>
      <c r="G43" s="161"/>
      <c r="H43" s="463">
        <v>0.7</v>
      </c>
      <c r="I43" s="714"/>
    </row>
    <row r="44" spans="1:9" ht="13.8" thickBot="1" x14ac:dyDescent="0.3">
      <c r="A44" s="703"/>
      <c r="B44" s="763"/>
      <c r="C44" s="122" t="s">
        <v>154</v>
      </c>
      <c r="D44" s="9"/>
      <c r="E44" s="131"/>
      <c r="F44" s="131"/>
      <c r="G44" s="131"/>
      <c r="H44" s="464" t="s">
        <v>626</v>
      </c>
      <c r="I44" s="715"/>
    </row>
    <row r="45" spans="1:9" ht="13.8" thickBot="1" x14ac:dyDescent="0.3">
      <c r="A45" s="703"/>
      <c r="B45" s="763"/>
      <c r="C45" s="736"/>
      <c r="D45" s="688" t="s">
        <v>155</v>
      </c>
      <c r="E45" s="688"/>
      <c r="F45" s="688"/>
      <c r="G45" s="688"/>
      <c r="H45" s="761"/>
      <c r="I45" s="20" t="s">
        <v>68</v>
      </c>
    </row>
    <row r="46" spans="1:9" ht="29.4" customHeight="1" thickBot="1" x14ac:dyDescent="0.3">
      <c r="A46" s="717"/>
      <c r="B46" s="764"/>
      <c r="C46" s="737"/>
      <c r="D46" s="765" t="s">
        <v>628</v>
      </c>
      <c r="E46" s="765"/>
      <c r="F46" s="765"/>
      <c r="G46" s="765"/>
      <c r="H46" s="766"/>
      <c r="I46" s="6" t="s">
        <v>171</v>
      </c>
    </row>
    <row r="47" spans="1:9" ht="14.25" customHeight="1" thickBot="1" x14ac:dyDescent="0.3">
      <c r="A47" s="80"/>
      <c r="B47" s="80"/>
      <c r="C47" s="78"/>
      <c r="D47" s="78"/>
      <c r="E47" s="78"/>
      <c r="F47" s="78"/>
      <c r="G47" s="78"/>
      <c r="H47" s="78"/>
      <c r="I47" s="79"/>
    </row>
    <row r="48" spans="1:9" ht="12.75" customHeight="1" thickBot="1" x14ac:dyDescent="0.3">
      <c r="A48" s="86" t="s">
        <v>365</v>
      </c>
      <c r="B48" s="87" t="s">
        <v>385</v>
      </c>
      <c r="C48" s="88"/>
      <c r="D48" s="17" t="s">
        <v>145</v>
      </c>
      <c r="E48" s="17" t="s">
        <v>146</v>
      </c>
      <c r="F48" s="17" t="s">
        <v>147</v>
      </c>
      <c r="G48" s="17" t="s">
        <v>148</v>
      </c>
      <c r="H48" s="128" t="s">
        <v>149</v>
      </c>
      <c r="I48" s="70" t="s">
        <v>166</v>
      </c>
    </row>
    <row r="49" spans="1:9" ht="18.600000000000001" customHeight="1" thickBot="1" x14ac:dyDescent="0.3">
      <c r="A49" s="702" t="s">
        <v>367</v>
      </c>
      <c r="B49" s="758" t="s">
        <v>172</v>
      </c>
      <c r="C49" s="121" t="s">
        <v>152</v>
      </c>
      <c r="D49" s="131"/>
      <c r="E49" s="160"/>
      <c r="F49" s="160"/>
      <c r="G49" s="159">
        <v>6000</v>
      </c>
      <c r="H49" s="173">
        <v>14120</v>
      </c>
      <c r="I49" s="730" t="s">
        <v>173</v>
      </c>
    </row>
    <row r="50" spans="1:9" ht="13.8" thickBot="1" x14ac:dyDescent="0.3">
      <c r="A50" s="703"/>
      <c r="B50" s="759"/>
      <c r="C50" s="122" t="s">
        <v>154</v>
      </c>
      <c r="D50" s="131"/>
      <c r="E50" s="131"/>
      <c r="F50" s="131"/>
      <c r="G50" s="335">
        <v>4644</v>
      </c>
      <c r="H50" s="461">
        <v>14153</v>
      </c>
      <c r="I50" s="731"/>
    </row>
    <row r="51" spans="1:9" ht="12.6" customHeight="1" thickBot="1" x14ac:dyDescent="0.3">
      <c r="A51" s="703"/>
      <c r="B51" s="759"/>
      <c r="C51" s="736"/>
      <c r="D51" s="688" t="s">
        <v>155</v>
      </c>
      <c r="E51" s="688"/>
      <c r="F51" s="688"/>
      <c r="G51" s="688"/>
      <c r="H51" s="688"/>
      <c r="I51" s="731"/>
    </row>
    <row r="52" spans="1:9" ht="54.6" customHeight="1" thickBot="1" x14ac:dyDescent="0.3">
      <c r="A52" s="703"/>
      <c r="B52" s="759"/>
      <c r="C52" s="737"/>
      <c r="D52" s="721" t="s">
        <v>419</v>
      </c>
      <c r="E52" s="722"/>
      <c r="F52" s="722"/>
      <c r="G52" s="722"/>
      <c r="H52" s="723"/>
      <c r="I52" s="731"/>
    </row>
    <row r="53" spans="1:9" ht="12.6" hidden="1" customHeight="1" x14ac:dyDescent="0.25">
      <c r="A53" s="703"/>
      <c r="B53" s="71" t="s">
        <v>167</v>
      </c>
      <c r="C53" s="75"/>
      <c r="D53" s="3" t="s">
        <v>145</v>
      </c>
      <c r="E53" s="3" t="s">
        <v>158</v>
      </c>
      <c r="F53" s="3" t="s">
        <v>159</v>
      </c>
      <c r="G53" s="126"/>
      <c r="H53" s="126" t="s">
        <v>160</v>
      </c>
      <c r="I53" s="731"/>
    </row>
    <row r="54" spans="1:9" ht="12.6" hidden="1" customHeight="1" x14ac:dyDescent="0.25">
      <c r="A54" s="703"/>
      <c r="B54" s="751"/>
      <c r="C54" s="72" t="s">
        <v>152</v>
      </c>
      <c r="D54" s="6"/>
      <c r="E54" s="6"/>
      <c r="F54" s="6"/>
      <c r="G54" s="125"/>
      <c r="H54" s="104" t="s">
        <v>161</v>
      </c>
      <c r="I54" s="731"/>
    </row>
    <row r="55" spans="1:9" ht="12.6" hidden="1" customHeight="1" x14ac:dyDescent="0.25">
      <c r="A55" s="703"/>
      <c r="B55" s="752"/>
      <c r="C55" s="73" t="s">
        <v>154</v>
      </c>
      <c r="D55" s="9"/>
      <c r="E55" s="10"/>
      <c r="F55" s="10"/>
      <c r="G55" s="97"/>
      <c r="H55" s="97"/>
      <c r="I55" s="731"/>
    </row>
    <row r="56" spans="1:9" ht="12.6" hidden="1" customHeight="1" x14ac:dyDescent="0.25">
      <c r="A56" s="703"/>
      <c r="B56" s="752"/>
      <c r="C56" s="754" t="s">
        <v>155</v>
      </c>
      <c r="D56" s="755"/>
      <c r="E56" s="755"/>
      <c r="F56" s="755"/>
      <c r="G56" s="755"/>
      <c r="H56" s="755"/>
      <c r="I56" s="731"/>
    </row>
    <row r="57" spans="1:9" ht="38.25" hidden="1" customHeight="1" x14ac:dyDescent="0.25">
      <c r="A57" s="703"/>
      <c r="B57" s="753"/>
      <c r="C57" s="756" t="s">
        <v>163</v>
      </c>
      <c r="D57" s="757"/>
      <c r="E57" s="757"/>
      <c r="F57" s="757"/>
      <c r="G57" s="757"/>
      <c r="H57" s="757"/>
      <c r="I57" s="731"/>
    </row>
    <row r="58" spans="1:9" ht="13.8" thickBot="1" x14ac:dyDescent="0.3">
      <c r="A58" s="703"/>
      <c r="B58" s="87" t="s">
        <v>393</v>
      </c>
      <c r="C58" s="88"/>
      <c r="D58" s="17" t="s">
        <v>145</v>
      </c>
      <c r="E58" s="17" t="s">
        <v>146</v>
      </c>
      <c r="F58" s="17" t="s">
        <v>147</v>
      </c>
      <c r="G58" s="17" t="s">
        <v>148</v>
      </c>
      <c r="H58" s="164" t="s">
        <v>149</v>
      </c>
      <c r="I58" s="731"/>
    </row>
    <row r="59" spans="1:9" ht="13.8" thickBot="1" x14ac:dyDescent="0.3">
      <c r="A59" s="703"/>
      <c r="B59" s="758" t="s">
        <v>463</v>
      </c>
      <c r="C59" s="121" t="s">
        <v>152</v>
      </c>
      <c r="D59" s="131"/>
      <c r="E59" s="160"/>
      <c r="F59" s="160"/>
      <c r="G59" s="161"/>
      <c r="H59" s="129">
        <v>5</v>
      </c>
      <c r="I59" s="731"/>
    </row>
    <row r="60" spans="1:9" ht="13.8" thickBot="1" x14ac:dyDescent="0.3">
      <c r="A60" s="703"/>
      <c r="B60" s="759"/>
      <c r="C60" s="122" t="s">
        <v>154</v>
      </c>
      <c r="D60" s="9"/>
      <c r="E60" s="131"/>
      <c r="F60" s="131"/>
      <c r="G60" s="131"/>
      <c r="H60" s="335">
        <v>37</v>
      </c>
      <c r="I60" s="731"/>
    </row>
    <row r="61" spans="1:9" ht="13.8" thickBot="1" x14ac:dyDescent="0.3">
      <c r="A61" s="703"/>
      <c r="B61" s="759"/>
      <c r="C61" s="736"/>
      <c r="D61" s="688" t="s">
        <v>155</v>
      </c>
      <c r="E61" s="688"/>
      <c r="F61" s="688"/>
      <c r="G61" s="688"/>
      <c r="H61" s="761"/>
      <c r="I61" s="731"/>
    </row>
    <row r="62" spans="1:9" ht="13.8" thickBot="1" x14ac:dyDescent="0.3">
      <c r="A62" s="703"/>
      <c r="B62" s="760"/>
      <c r="C62" s="737"/>
      <c r="D62" s="744" t="s">
        <v>463</v>
      </c>
      <c r="E62" s="744"/>
      <c r="F62" s="744"/>
      <c r="G62" s="744"/>
      <c r="H62" s="745"/>
      <c r="I62" s="731"/>
    </row>
    <row r="63" spans="1:9" ht="13.8" thickBot="1" x14ac:dyDescent="0.3">
      <c r="A63" s="703"/>
      <c r="B63" s="87" t="s">
        <v>394</v>
      </c>
      <c r="C63" s="88"/>
      <c r="D63" s="17" t="s">
        <v>145</v>
      </c>
      <c r="E63" s="17" t="s">
        <v>146</v>
      </c>
      <c r="F63" s="17" t="s">
        <v>147</v>
      </c>
      <c r="G63" s="17" t="s">
        <v>148</v>
      </c>
      <c r="H63" s="164" t="s">
        <v>149</v>
      </c>
      <c r="I63" s="731"/>
    </row>
    <row r="64" spans="1:9" ht="13.8" thickBot="1" x14ac:dyDescent="0.3">
      <c r="A64" s="703"/>
      <c r="B64" s="758" t="s">
        <v>498</v>
      </c>
      <c r="C64" s="121" t="s">
        <v>152</v>
      </c>
      <c r="D64" s="131"/>
      <c r="E64" s="160"/>
      <c r="F64" s="160"/>
      <c r="G64" s="161"/>
      <c r="H64" s="129">
        <v>20</v>
      </c>
      <c r="I64" s="731"/>
    </row>
    <row r="65" spans="1:9" ht="13.8" thickBot="1" x14ac:dyDescent="0.3">
      <c r="A65" s="703"/>
      <c r="B65" s="759"/>
      <c r="C65" s="122" t="s">
        <v>154</v>
      </c>
      <c r="D65" s="9"/>
      <c r="E65" s="131"/>
      <c r="F65" s="131"/>
      <c r="G65" s="131"/>
      <c r="H65" s="335">
        <v>32</v>
      </c>
      <c r="I65" s="731"/>
    </row>
    <row r="66" spans="1:9" ht="13.8" thickBot="1" x14ac:dyDescent="0.3">
      <c r="A66" s="703"/>
      <c r="B66" s="759"/>
      <c r="C66" s="736"/>
      <c r="D66" s="688" t="s">
        <v>155</v>
      </c>
      <c r="E66" s="688"/>
      <c r="F66" s="688"/>
      <c r="G66" s="688"/>
      <c r="H66" s="761"/>
      <c r="I66" s="731"/>
    </row>
    <row r="67" spans="1:9" ht="13.8" thickBot="1" x14ac:dyDescent="0.3">
      <c r="A67" s="703"/>
      <c r="B67" s="760"/>
      <c r="C67" s="737"/>
      <c r="D67" s="744" t="s">
        <v>630</v>
      </c>
      <c r="E67" s="744"/>
      <c r="F67" s="744"/>
      <c r="G67" s="744"/>
      <c r="H67" s="745"/>
      <c r="I67" s="731"/>
    </row>
    <row r="68" spans="1:9" ht="13.8" thickBot="1" x14ac:dyDescent="0.3">
      <c r="A68" s="703"/>
      <c r="B68" s="87" t="s">
        <v>395</v>
      </c>
      <c r="C68" s="88"/>
      <c r="D68" s="17" t="s">
        <v>145</v>
      </c>
      <c r="E68" s="17" t="s">
        <v>146</v>
      </c>
      <c r="F68" s="17" t="s">
        <v>147</v>
      </c>
      <c r="G68" s="17" t="s">
        <v>148</v>
      </c>
      <c r="H68" s="164" t="s">
        <v>149</v>
      </c>
      <c r="I68" s="731"/>
    </row>
    <row r="69" spans="1:9" ht="13.95" customHeight="1" thickBot="1" x14ac:dyDescent="0.3">
      <c r="A69" s="703"/>
      <c r="B69" s="758" t="s">
        <v>175</v>
      </c>
      <c r="C69" s="121" t="s">
        <v>152</v>
      </c>
      <c r="D69" s="131"/>
      <c r="E69" s="160"/>
      <c r="F69" s="160"/>
      <c r="G69" s="161"/>
      <c r="H69" s="461">
        <v>8000</v>
      </c>
      <c r="I69" s="731"/>
    </row>
    <row r="70" spans="1:9" ht="13.8" thickBot="1" x14ac:dyDescent="0.3">
      <c r="A70" s="703"/>
      <c r="B70" s="759"/>
      <c r="C70" s="122" t="s">
        <v>154</v>
      </c>
      <c r="D70" s="9"/>
      <c r="E70" s="131"/>
      <c r="F70" s="131"/>
      <c r="G70" s="131"/>
      <c r="H70" s="461">
        <v>6609</v>
      </c>
      <c r="I70" s="732"/>
    </row>
    <row r="71" spans="1:9" ht="13.8" thickBot="1" x14ac:dyDescent="0.3">
      <c r="A71" s="703"/>
      <c r="B71" s="759"/>
      <c r="C71" s="736"/>
      <c r="D71" s="688" t="s">
        <v>155</v>
      </c>
      <c r="E71" s="688"/>
      <c r="F71" s="688"/>
      <c r="G71" s="688"/>
      <c r="H71" s="761"/>
      <c r="I71" s="20" t="s">
        <v>68</v>
      </c>
    </row>
    <row r="72" spans="1:9" ht="81.599999999999994" customHeight="1" thickBot="1" x14ac:dyDescent="0.3">
      <c r="A72" s="717"/>
      <c r="B72" s="760"/>
      <c r="C72" s="737"/>
      <c r="D72" s="721" t="s">
        <v>657</v>
      </c>
      <c r="E72" s="722"/>
      <c r="F72" s="722"/>
      <c r="G72" s="722"/>
      <c r="H72" s="723"/>
      <c r="I72" s="6" t="s">
        <v>171</v>
      </c>
    </row>
    <row r="73" spans="1:9" ht="14.25" customHeight="1" thickBot="1" x14ac:dyDescent="0.3">
      <c r="A73" s="80"/>
      <c r="B73" s="80"/>
      <c r="C73" s="78"/>
      <c r="D73" s="78"/>
      <c r="E73" s="78"/>
      <c r="F73" s="78"/>
      <c r="G73" s="78"/>
      <c r="H73" s="78"/>
      <c r="I73" s="79"/>
    </row>
    <row r="74" spans="1:9" ht="13.8" thickBot="1" x14ac:dyDescent="0.3">
      <c r="A74" s="81" t="s">
        <v>121</v>
      </c>
      <c r="B74" s="82" t="s">
        <v>396</v>
      </c>
      <c r="C74" s="88"/>
      <c r="D74" s="17" t="s">
        <v>145</v>
      </c>
      <c r="E74" s="17" t="s">
        <v>146</v>
      </c>
      <c r="F74" s="17" t="s">
        <v>147</v>
      </c>
      <c r="G74" s="17" t="s">
        <v>148</v>
      </c>
      <c r="H74" s="128" t="s">
        <v>149</v>
      </c>
      <c r="I74" s="515" t="s">
        <v>166</v>
      </c>
    </row>
    <row r="75" spans="1:9" ht="30" customHeight="1" thickBot="1" x14ac:dyDescent="0.3">
      <c r="A75" s="716" t="s">
        <v>371</v>
      </c>
      <c r="B75" s="749" t="s">
        <v>437</v>
      </c>
      <c r="C75" s="122" t="s">
        <v>152</v>
      </c>
      <c r="D75" s="9"/>
      <c r="E75" s="172"/>
      <c r="F75" s="298">
        <v>1</v>
      </c>
      <c r="G75" s="298">
        <v>1</v>
      </c>
      <c r="H75" s="298">
        <v>13</v>
      </c>
      <c r="I75" s="713" t="s">
        <v>420</v>
      </c>
    </row>
    <row r="76" spans="1:9" ht="27" customHeight="1" thickBot="1" x14ac:dyDescent="0.3">
      <c r="A76" s="717"/>
      <c r="B76" s="728"/>
      <c r="C76" s="122" t="s">
        <v>154</v>
      </c>
      <c r="D76" s="9"/>
      <c r="E76" s="282"/>
      <c r="F76" s="566">
        <v>0</v>
      </c>
      <c r="G76" s="566">
        <v>0</v>
      </c>
      <c r="H76" s="567">
        <v>21</v>
      </c>
      <c r="I76" s="714"/>
    </row>
    <row r="77" spans="1:9" ht="13.8" thickBot="1" x14ac:dyDescent="0.3">
      <c r="A77" s="15" t="s">
        <v>126</v>
      </c>
      <c r="B77" s="728"/>
      <c r="C77" s="736"/>
      <c r="D77" s="687" t="s">
        <v>155</v>
      </c>
      <c r="E77" s="688"/>
      <c r="F77" s="688"/>
      <c r="G77" s="688"/>
      <c r="H77" s="689"/>
      <c r="I77" s="714"/>
    </row>
    <row r="78" spans="1:9" ht="13.8" thickBot="1" x14ac:dyDescent="0.3">
      <c r="A78" s="718">
        <v>0.2</v>
      </c>
      <c r="B78" s="728"/>
      <c r="C78" s="750"/>
      <c r="D78" s="704" t="s">
        <v>178</v>
      </c>
      <c r="E78" s="705"/>
      <c r="F78" s="705"/>
      <c r="G78" s="705"/>
      <c r="H78" s="706"/>
      <c r="I78" s="715"/>
    </row>
    <row r="79" spans="1:9" ht="13.8" thickBot="1" x14ac:dyDescent="0.3">
      <c r="A79" s="719"/>
      <c r="B79" s="728"/>
      <c r="C79" s="750"/>
      <c r="D79" s="707"/>
      <c r="E79" s="708"/>
      <c r="F79" s="708"/>
      <c r="G79" s="708"/>
      <c r="H79" s="709"/>
      <c r="I79" s="516" t="s">
        <v>68</v>
      </c>
    </row>
    <row r="80" spans="1:9" ht="18.600000000000001" customHeight="1" thickBot="1" x14ac:dyDescent="0.3">
      <c r="A80" s="720"/>
      <c r="B80" s="729"/>
      <c r="C80" s="737"/>
      <c r="D80" s="710"/>
      <c r="E80" s="711"/>
      <c r="F80" s="711"/>
      <c r="G80" s="711"/>
      <c r="H80" s="712"/>
      <c r="I80" s="514" t="s">
        <v>182</v>
      </c>
    </row>
    <row r="81" spans="1:9" ht="13.8" thickBot="1" x14ac:dyDescent="0.3">
      <c r="A81" s="14"/>
      <c r="B81" s="14"/>
      <c r="C81" s="14"/>
      <c r="D81" s="14"/>
      <c r="E81" s="14"/>
      <c r="F81" s="14"/>
      <c r="G81" s="14"/>
      <c r="H81" s="14"/>
      <c r="I81" s="14"/>
    </row>
    <row r="82" spans="1:9" ht="13.8" thickBot="1" x14ac:dyDescent="0.3">
      <c r="A82" s="15" t="s">
        <v>127</v>
      </c>
      <c r="B82" s="16" t="s">
        <v>397</v>
      </c>
      <c r="C82" s="16"/>
      <c r="D82" s="17" t="s">
        <v>145</v>
      </c>
      <c r="E82" s="17" t="s">
        <v>146</v>
      </c>
      <c r="F82" s="17" t="s">
        <v>147</v>
      </c>
      <c r="G82" s="17" t="s">
        <v>148</v>
      </c>
      <c r="H82" s="128" t="s">
        <v>149</v>
      </c>
      <c r="I82" s="18" t="s">
        <v>166</v>
      </c>
    </row>
    <row r="83" spans="1:9" ht="28.8" customHeight="1" thickBot="1" x14ac:dyDescent="0.3">
      <c r="A83" s="702" t="s">
        <v>372</v>
      </c>
      <c r="B83" s="727" t="s">
        <v>438</v>
      </c>
      <c r="C83" s="122" t="s">
        <v>152</v>
      </c>
      <c r="D83" s="155"/>
      <c r="E83" s="160"/>
      <c r="F83" s="565">
        <v>1</v>
      </c>
      <c r="G83" s="298">
        <v>2</v>
      </c>
      <c r="H83" s="259">
        <v>6</v>
      </c>
      <c r="I83" s="713" t="s">
        <v>420</v>
      </c>
    </row>
    <row r="84" spans="1:9" ht="33" customHeight="1" thickBot="1" x14ac:dyDescent="0.3">
      <c r="A84" s="703"/>
      <c r="B84" s="728"/>
      <c r="C84" s="122" t="s">
        <v>154</v>
      </c>
      <c r="D84" s="9"/>
      <c r="E84" s="131"/>
      <c r="F84" s="159">
        <v>0</v>
      </c>
      <c r="G84" s="159">
        <v>0</v>
      </c>
      <c r="H84" s="564">
        <v>12</v>
      </c>
      <c r="I84" s="714"/>
    </row>
    <row r="85" spans="1:9" ht="13.8" thickBot="1" x14ac:dyDescent="0.3">
      <c r="A85" s="15" t="s">
        <v>131</v>
      </c>
      <c r="B85" s="728"/>
      <c r="C85" s="736"/>
      <c r="D85" s="687" t="s">
        <v>155</v>
      </c>
      <c r="E85" s="688"/>
      <c r="F85" s="688"/>
      <c r="G85" s="688"/>
      <c r="H85" s="689"/>
      <c r="I85" s="714"/>
    </row>
    <row r="86" spans="1:9" ht="13.8" thickBot="1" x14ac:dyDescent="0.3">
      <c r="A86" s="718">
        <v>0.2</v>
      </c>
      <c r="B86" s="728"/>
      <c r="C86" s="750"/>
      <c r="D86" s="704" t="s">
        <v>178</v>
      </c>
      <c r="E86" s="705"/>
      <c r="F86" s="705"/>
      <c r="G86" s="705"/>
      <c r="H86" s="706"/>
      <c r="I86" s="715"/>
    </row>
    <row r="87" spans="1:9" ht="13.8" thickBot="1" x14ac:dyDescent="0.3">
      <c r="A87" s="719"/>
      <c r="B87" s="728"/>
      <c r="C87" s="750"/>
      <c r="D87" s="707"/>
      <c r="E87" s="708"/>
      <c r="F87" s="708"/>
      <c r="G87" s="708"/>
      <c r="H87" s="709"/>
      <c r="I87" s="100" t="s">
        <v>68</v>
      </c>
    </row>
    <row r="88" spans="1:9" ht="21.6" customHeight="1" thickBot="1" x14ac:dyDescent="0.3">
      <c r="A88" s="720"/>
      <c r="B88" s="729"/>
      <c r="C88" s="737"/>
      <c r="D88" s="710"/>
      <c r="E88" s="711"/>
      <c r="F88" s="711"/>
      <c r="G88" s="711"/>
      <c r="H88" s="712"/>
      <c r="I88" s="10" t="s">
        <v>182</v>
      </c>
    </row>
    <row r="89" spans="1:9" ht="13.8" thickBot="1" x14ac:dyDescent="0.3">
      <c r="A89" s="280"/>
      <c r="B89" s="281"/>
      <c r="C89" s="278"/>
      <c r="D89" s="281"/>
      <c r="E89" s="281"/>
      <c r="F89" s="281"/>
      <c r="G89" s="281"/>
      <c r="H89" s="281"/>
      <c r="I89" s="279"/>
    </row>
    <row r="90" spans="1:9" ht="13.8" thickBot="1" x14ac:dyDescent="0.3">
      <c r="A90" s="15" t="s">
        <v>132</v>
      </c>
      <c r="B90" s="16" t="s">
        <v>133</v>
      </c>
      <c r="C90" s="16"/>
      <c r="D90" s="17" t="s">
        <v>145</v>
      </c>
      <c r="E90" s="17" t="s">
        <v>146</v>
      </c>
      <c r="F90" s="17" t="s">
        <v>147</v>
      </c>
      <c r="G90" s="17" t="s">
        <v>148</v>
      </c>
      <c r="H90" s="128" t="s">
        <v>149</v>
      </c>
      <c r="I90" s="18" t="s">
        <v>166</v>
      </c>
    </row>
    <row r="91" spans="1:9" ht="13.95" customHeight="1" thickBot="1" x14ac:dyDescent="0.3">
      <c r="A91" s="702" t="s">
        <v>129</v>
      </c>
      <c r="B91" s="727" t="s">
        <v>466</v>
      </c>
      <c r="C91" s="122" t="s">
        <v>152</v>
      </c>
      <c r="D91" s="155"/>
      <c r="E91" s="160"/>
      <c r="F91" s="160"/>
      <c r="G91" s="160"/>
      <c r="H91" s="129">
        <v>13</v>
      </c>
      <c r="I91" s="730" t="s">
        <v>180</v>
      </c>
    </row>
    <row r="92" spans="1:9" ht="13.8" customHeight="1" thickBot="1" x14ac:dyDescent="0.3">
      <c r="A92" s="703"/>
      <c r="B92" s="728"/>
      <c r="C92" s="122" t="s">
        <v>154</v>
      </c>
      <c r="D92" s="9"/>
      <c r="E92" s="131"/>
      <c r="F92" s="160"/>
      <c r="G92" s="160"/>
      <c r="H92" s="564">
        <v>47</v>
      </c>
      <c r="I92" s="731"/>
    </row>
    <row r="93" spans="1:9" ht="15.6" customHeight="1" thickBot="1" x14ac:dyDescent="0.3">
      <c r="A93" s="703"/>
      <c r="B93" s="728"/>
      <c r="C93" s="736"/>
      <c r="D93" s="687" t="s">
        <v>155</v>
      </c>
      <c r="E93" s="688"/>
      <c r="F93" s="688"/>
      <c r="G93" s="688"/>
      <c r="H93" s="689"/>
      <c r="I93" s="731"/>
    </row>
    <row r="94" spans="1:9" ht="13.8" thickBot="1" x14ac:dyDescent="0.3">
      <c r="A94" s="703"/>
      <c r="B94" s="729"/>
      <c r="C94" s="737"/>
      <c r="D94" s="744" t="s">
        <v>466</v>
      </c>
      <c r="E94" s="744"/>
      <c r="F94" s="744"/>
      <c r="G94" s="744"/>
      <c r="H94" s="745"/>
      <c r="I94" s="731"/>
    </row>
    <row r="95" spans="1:9" ht="15.6" thickBot="1" x14ac:dyDescent="0.3">
      <c r="A95" s="266"/>
      <c r="B95" s="16" t="s">
        <v>203</v>
      </c>
      <c r="C95" s="16"/>
      <c r="D95" s="17" t="s">
        <v>145</v>
      </c>
      <c r="E95" s="17" t="s">
        <v>146</v>
      </c>
      <c r="F95" s="17" t="s">
        <v>147</v>
      </c>
      <c r="G95" s="17" t="s">
        <v>148</v>
      </c>
      <c r="H95" s="128" t="s">
        <v>149</v>
      </c>
      <c r="I95" s="731"/>
    </row>
    <row r="96" spans="1:9" ht="15.6" thickBot="1" x14ac:dyDescent="0.3">
      <c r="A96" s="266"/>
      <c r="B96" s="746" t="s">
        <v>483</v>
      </c>
      <c r="C96" s="122" t="s">
        <v>152</v>
      </c>
      <c r="D96" s="155"/>
      <c r="E96" s="160"/>
      <c r="F96" s="160"/>
      <c r="G96" s="160"/>
      <c r="H96" s="129">
        <v>30</v>
      </c>
      <c r="I96" s="731"/>
    </row>
    <row r="97" spans="1:9" ht="15.6" thickBot="1" x14ac:dyDescent="0.3">
      <c r="A97" s="266"/>
      <c r="B97" s="747"/>
      <c r="C97" s="122" t="s">
        <v>154</v>
      </c>
      <c r="D97" s="9"/>
      <c r="E97" s="131"/>
      <c r="F97" s="160"/>
      <c r="G97" s="160"/>
      <c r="H97" s="159">
        <v>26</v>
      </c>
      <c r="I97" s="732"/>
    </row>
    <row r="98" spans="1:9" ht="13.8" thickBot="1" x14ac:dyDescent="0.3">
      <c r="A98" s="15" t="s">
        <v>131</v>
      </c>
      <c r="B98" s="747"/>
      <c r="C98" s="736"/>
      <c r="D98" s="687" t="s">
        <v>155</v>
      </c>
      <c r="E98" s="688"/>
      <c r="F98" s="688"/>
      <c r="G98" s="688"/>
      <c r="H98" s="689"/>
      <c r="I98" s="100" t="s">
        <v>68</v>
      </c>
    </row>
    <row r="99" spans="1:9" ht="13.8" thickBot="1" x14ac:dyDescent="0.3">
      <c r="A99" s="99">
        <v>0.1</v>
      </c>
      <c r="B99" s="748"/>
      <c r="C99" s="737"/>
      <c r="D99" s="744" t="s">
        <v>483</v>
      </c>
      <c r="E99" s="744"/>
      <c r="F99" s="744"/>
      <c r="G99" s="744"/>
      <c r="H99" s="745"/>
      <c r="I99" s="6" t="s">
        <v>182</v>
      </c>
    </row>
    <row r="100" spans="1:9" ht="13.95" customHeight="1" thickBot="1" x14ac:dyDescent="0.3">
      <c r="A100" s="14"/>
      <c r="B100" s="14"/>
      <c r="C100" s="14"/>
      <c r="D100" s="14"/>
      <c r="E100" s="14"/>
      <c r="F100" s="14"/>
      <c r="G100" s="14"/>
      <c r="H100" s="14"/>
      <c r="I100" s="14"/>
    </row>
    <row r="101" spans="1:9" ht="13.8" thickBot="1" x14ac:dyDescent="0.3">
      <c r="A101" s="15" t="s">
        <v>135</v>
      </c>
      <c r="B101" s="16" t="s">
        <v>136</v>
      </c>
      <c r="C101" s="16"/>
      <c r="D101" s="17" t="s">
        <v>145</v>
      </c>
      <c r="E101" s="17" t="s">
        <v>146</v>
      </c>
      <c r="F101" s="17" t="s">
        <v>147</v>
      </c>
      <c r="G101" s="17" t="s">
        <v>148</v>
      </c>
      <c r="H101" s="128" t="s">
        <v>149</v>
      </c>
      <c r="I101" s="18" t="s">
        <v>166</v>
      </c>
    </row>
    <row r="102" spans="1:9" ht="13.95" customHeight="1" thickBot="1" x14ac:dyDescent="0.3">
      <c r="A102" s="724" t="s">
        <v>183</v>
      </c>
      <c r="B102" s="727" t="s">
        <v>134</v>
      </c>
      <c r="C102" s="122" t="s">
        <v>152</v>
      </c>
      <c r="D102" s="155"/>
      <c r="E102" s="160"/>
      <c r="F102" s="299">
        <v>20</v>
      </c>
      <c r="G102" s="263">
        <v>11220</v>
      </c>
      <c r="H102" s="173">
        <v>11305</v>
      </c>
      <c r="I102" s="730" t="s">
        <v>425</v>
      </c>
    </row>
    <row r="103" spans="1:9" ht="15" customHeight="1" thickBot="1" x14ac:dyDescent="0.3">
      <c r="A103" s="725"/>
      <c r="B103" s="728"/>
      <c r="C103" s="122" t="s">
        <v>154</v>
      </c>
      <c r="D103" s="9"/>
      <c r="E103" s="131"/>
      <c r="F103" s="513">
        <v>1283</v>
      </c>
      <c r="G103" s="513">
        <v>11600</v>
      </c>
      <c r="H103" s="461">
        <v>20462</v>
      </c>
      <c r="I103" s="731"/>
    </row>
    <row r="104" spans="1:9" ht="13.8" thickBot="1" x14ac:dyDescent="0.3">
      <c r="A104" s="725"/>
      <c r="B104" s="728"/>
      <c r="C104" s="736"/>
      <c r="D104" s="687" t="s">
        <v>155</v>
      </c>
      <c r="E104" s="688"/>
      <c r="F104" s="688"/>
      <c r="G104" s="688"/>
      <c r="H104" s="688"/>
      <c r="I104" s="731"/>
    </row>
    <row r="105" spans="1:9" ht="82.2" customHeight="1" thickBot="1" x14ac:dyDescent="0.3">
      <c r="A105" s="726"/>
      <c r="B105" s="729"/>
      <c r="C105" s="737"/>
      <c r="D105" s="721" t="s">
        <v>538</v>
      </c>
      <c r="E105" s="722"/>
      <c r="F105" s="722"/>
      <c r="G105" s="722"/>
      <c r="H105" s="722"/>
      <c r="I105" s="731"/>
    </row>
    <row r="106" spans="1:9" ht="13.8" thickBot="1" x14ac:dyDescent="0.3">
      <c r="A106" s="15" t="s">
        <v>131</v>
      </c>
      <c r="B106" s="16" t="s">
        <v>138</v>
      </c>
      <c r="C106" s="16"/>
      <c r="D106" s="17" t="s">
        <v>145</v>
      </c>
      <c r="E106" s="17" t="s">
        <v>146</v>
      </c>
      <c r="F106" s="17" t="s">
        <v>147</v>
      </c>
      <c r="G106" s="17" t="s">
        <v>148</v>
      </c>
      <c r="H106" s="164" t="s">
        <v>149</v>
      </c>
      <c r="I106" s="731"/>
    </row>
    <row r="107" spans="1:9" ht="13.8" thickBot="1" x14ac:dyDescent="0.3">
      <c r="A107" s="738">
        <v>0.35</v>
      </c>
      <c r="B107" s="741" t="s">
        <v>424</v>
      </c>
      <c r="C107" s="122" t="s">
        <v>152</v>
      </c>
      <c r="D107" s="155"/>
      <c r="E107" s="160"/>
      <c r="F107" s="160"/>
      <c r="G107" s="284"/>
      <c r="H107" s="558">
        <v>75000</v>
      </c>
      <c r="I107" s="731"/>
    </row>
    <row r="108" spans="1:9" ht="13.8" thickBot="1" x14ac:dyDescent="0.3">
      <c r="A108" s="739"/>
      <c r="B108" s="742"/>
      <c r="C108" s="122" t="s">
        <v>154</v>
      </c>
      <c r="D108" s="9"/>
      <c r="E108" s="131"/>
      <c r="F108" s="131"/>
      <c r="G108" s="131"/>
      <c r="H108" s="559">
        <v>131000</v>
      </c>
      <c r="I108" s="732"/>
    </row>
    <row r="109" spans="1:9" ht="13.8" thickBot="1" x14ac:dyDescent="0.3">
      <c r="A109" s="739"/>
      <c r="B109" s="742"/>
      <c r="C109" s="736"/>
      <c r="D109" s="687" t="s">
        <v>155</v>
      </c>
      <c r="E109" s="688"/>
      <c r="F109" s="688"/>
      <c r="G109" s="688"/>
      <c r="H109" s="689"/>
      <c r="I109" s="100" t="s">
        <v>68</v>
      </c>
    </row>
    <row r="110" spans="1:9" ht="42.6" customHeight="1" thickBot="1" x14ac:dyDescent="0.3">
      <c r="A110" s="740"/>
      <c r="B110" s="743"/>
      <c r="C110" s="737"/>
      <c r="D110" s="721" t="s">
        <v>422</v>
      </c>
      <c r="E110" s="722"/>
      <c r="F110" s="722"/>
      <c r="G110" s="722"/>
      <c r="H110" s="723"/>
      <c r="I110" s="6" t="s">
        <v>182</v>
      </c>
    </row>
    <row r="111" spans="1:9" x14ac:dyDescent="0.25">
      <c r="A111" s="14"/>
      <c r="B111" s="14"/>
      <c r="C111" s="14"/>
      <c r="D111" s="14"/>
      <c r="E111" s="14"/>
      <c r="F111" s="14"/>
      <c r="G111" s="14"/>
      <c r="H111" s="14"/>
      <c r="I111" s="14"/>
    </row>
    <row r="112" spans="1:9" ht="13.8" thickBot="1" x14ac:dyDescent="0.3">
      <c r="A112" s="14"/>
      <c r="B112" s="14"/>
      <c r="C112" s="14"/>
      <c r="D112" s="14"/>
      <c r="E112" s="14"/>
      <c r="F112" s="14"/>
      <c r="G112" s="14"/>
      <c r="H112" s="14"/>
      <c r="I112" s="14"/>
    </row>
    <row r="113" spans="1:9" ht="13.8" thickBot="1" x14ac:dyDescent="0.3">
      <c r="A113" s="15" t="s">
        <v>139</v>
      </c>
      <c r="B113" s="16" t="s">
        <v>503</v>
      </c>
      <c r="C113" s="16"/>
      <c r="D113" s="17" t="s">
        <v>145</v>
      </c>
      <c r="E113" s="17" t="s">
        <v>146</v>
      </c>
      <c r="F113" s="17" t="s">
        <v>147</v>
      </c>
      <c r="G113" s="17" t="s">
        <v>148</v>
      </c>
      <c r="H113" s="128" t="s">
        <v>149</v>
      </c>
      <c r="I113" s="70" t="s">
        <v>166</v>
      </c>
    </row>
    <row r="114" spans="1:9" ht="13.95" customHeight="1" thickBot="1" x14ac:dyDescent="0.3">
      <c r="A114" s="724" t="s">
        <v>370</v>
      </c>
      <c r="B114" s="727" t="s">
        <v>431</v>
      </c>
      <c r="C114" s="122" t="s">
        <v>152</v>
      </c>
      <c r="D114" s="9"/>
      <c r="E114" s="260"/>
      <c r="F114" s="260"/>
      <c r="G114" s="260"/>
      <c r="H114" s="173">
        <v>10000</v>
      </c>
      <c r="I114" s="730" t="s">
        <v>426</v>
      </c>
    </row>
    <row r="115" spans="1:9" ht="13.95" customHeight="1" thickBot="1" x14ac:dyDescent="0.3">
      <c r="A115" s="725"/>
      <c r="B115" s="728"/>
      <c r="C115" s="122" t="s">
        <v>154</v>
      </c>
      <c r="D115" s="9"/>
      <c r="E115" s="131"/>
      <c r="F115" s="131"/>
      <c r="G115" s="131"/>
      <c r="H115" s="461">
        <v>104117</v>
      </c>
      <c r="I115" s="731"/>
    </row>
    <row r="116" spans="1:9" ht="13.95" customHeight="1" thickBot="1" x14ac:dyDescent="0.3">
      <c r="A116" s="725"/>
      <c r="B116" s="728"/>
      <c r="C116" s="733"/>
      <c r="D116" s="687" t="s">
        <v>155</v>
      </c>
      <c r="E116" s="688"/>
      <c r="F116" s="688"/>
      <c r="G116" s="688"/>
      <c r="H116" s="688"/>
      <c r="I116" s="731"/>
    </row>
    <row r="117" spans="1:9" ht="22.2" customHeight="1" x14ac:dyDescent="0.25">
      <c r="A117" s="725"/>
      <c r="B117" s="728"/>
      <c r="C117" s="734"/>
      <c r="D117" s="690" t="s">
        <v>650</v>
      </c>
      <c r="E117" s="691"/>
      <c r="F117" s="691"/>
      <c r="G117" s="691"/>
      <c r="H117" s="691"/>
      <c r="I117" s="731"/>
    </row>
    <row r="118" spans="1:9" ht="13.95" customHeight="1" x14ac:dyDescent="0.25">
      <c r="A118" s="725"/>
      <c r="B118" s="728"/>
      <c r="C118" s="734"/>
      <c r="D118" s="693"/>
      <c r="E118" s="694"/>
      <c r="F118" s="694"/>
      <c r="G118" s="694"/>
      <c r="H118" s="694"/>
      <c r="I118" s="731"/>
    </row>
    <row r="119" spans="1:9" ht="13.8" thickBot="1" x14ac:dyDescent="0.3">
      <c r="A119" s="726"/>
      <c r="B119" s="729"/>
      <c r="C119" s="735"/>
      <c r="D119" s="696"/>
      <c r="E119" s="697"/>
      <c r="F119" s="697"/>
      <c r="G119" s="697"/>
      <c r="H119" s="697"/>
      <c r="I119" s="731"/>
    </row>
    <row r="120" spans="1:9" ht="12.9" customHeight="1" thickBot="1" x14ac:dyDescent="0.3">
      <c r="A120" s="15" t="s">
        <v>131</v>
      </c>
      <c r="B120" s="16" t="s">
        <v>504</v>
      </c>
      <c r="C120" s="122" t="s">
        <v>152</v>
      </c>
      <c r="D120" s="9"/>
      <c r="E120" s="260"/>
      <c r="F120" s="155"/>
      <c r="G120" s="284"/>
      <c r="H120" s="173">
        <v>6125</v>
      </c>
      <c r="I120" s="731"/>
    </row>
    <row r="121" spans="1:9" ht="13.8" thickBot="1" x14ac:dyDescent="0.3">
      <c r="A121" s="718">
        <v>0.15</v>
      </c>
      <c r="B121" s="727" t="s">
        <v>505</v>
      </c>
      <c r="C121" s="122" t="s">
        <v>154</v>
      </c>
      <c r="D121" s="9"/>
      <c r="E121" s="131"/>
      <c r="F121" s="131"/>
      <c r="G121" s="563">
        <v>4865</v>
      </c>
      <c r="H121" s="562">
        <v>9056</v>
      </c>
      <c r="I121" s="732"/>
    </row>
    <row r="122" spans="1:9" ht="13.8" thickBot="1" x14ac:dyDescent="0.3">
      <c r="A122" s="719"/>
      <c r="B122" s="728"/>
      <c r="C122" s="733"/>
      <c r="D122" s="687" t="s">
        <v>155</v>
      </c>
      <c r="E122" s="688"/>
      <c r="F122" s="688"/>
      <c r="G122" s="688"/>
      <c r="H122" s="689"/>
      <c r="I122" s="100" t="s">
        <v>68</v>
      </c>
    </row>
    <row r="123" spans="1:9" x14ac:dyDescent="0.25">
      <c r="A123" s="719"/>
      <c r="B123" s="728"/>
      <c r="C123" s="734"/>
      <c r="D123" s="690" t="s">
        <v>373</v>
      </c>
      <c r="E123" s="691"/>
      <c r="F123" s="691"/>
      <c r="G123" s="691"/>
      <c r="H123" s="692"/>
      <c r="I123" s="699" t="s">
        <v>182</v>
      </c>
    </row>
    <row r="124" spans="1:9" x14ac:dyDescent="0.25">
      <c r="A124" s="719"/>
      <c r="B124" s="728"/>
      <c r="C124" s="734"/>
      <c r="D124" s="693"/>
      <c r="E124" s="694"/>
      <c r="F124" s="694"/>
      <c r="G124" s="694"/>
      <c r="H124" s="695"/>
      <c r="I124" s="700"/>
    </row>
    <row r="125" spans="1:9" ht="42" customHeight="1" thickBot="1" x14ac:dyDescent="0.3">
      <c r="A125" s="720"/>
      <c r="B125" s="729"/>
      <c r="C125" s="735"/>
      <c r="D125" s="696"/>
      <c r="E125" s="697"/>
      <c r="F125" s="697"/>
      <c r="G125" s="697"/>
      <c r="H125" s="698"/>
      <c r="I125" s="701"/>
    </row>
  </sheetData>
  <mergeCells count="100">
    <mergeCell ref="I5:I9"/>
    <mergeCell ref="A6:A9"/>
    <mergeCell ref="B6:B9"/>
    <mergeCell ref="C8:C9"/>
    <mergeCell ref="D8:H8"/>
    <mergeCell ref="D9:H9"/>
    <mergeCell ref="D14:H14"/>
    <mergeCell ref="A18:A46"/>
    <mergeCell ref="B18:B21"/>
    <mergeCell ref="I18:I44"/>
    <mergeCell ref="C20:C21"/>
    <mergeCell ref="D20:H20"/>
    <mergeCell ref="D21:H21"/>
    <mergeCell ref="B23:B26"/>
    <mergeCell ref="C25:H25"/>
    <mergeCell ref="C26:H26"/>
    <mergeCell ref="B28:B31"/>
    <mergeCell ref="C30:C31"/>
    <mergeCell ref="D30:H30"/>
    <mergeCell ref="D31:H31"/>
    <mergeCell ref="B33:B36"/>
    <mergeCell ref="C35:C36"/>
    <mergeCell ref="D35:H35"/>
    <mergeCell ref="D36:H36"/>
    <mergeCell ref="B38:B41"/>
    <mergeCell ref="C40:C41"/>
    <mergeCell ref="D40:H40"/>
    <mergeCell ref="D41:H41"/>
    <mergeCell ref="B43:B46"/>
    <mergeCell ref="C45:C46"/>
    <mergeCell ref="D45:H45"/>
    <mergeCell ref="D46:H46"/>
    <mergeCell ref="A49:A72"/>
    <mergeCell ref="B49:B52"/>
    <mergeCell ref="C71:C72"/>
    <mergeCell ref="D71:H71"/>
    <mergeCell ref="D72:H72"/>
    <mergeCell ref="I49:I70"/>
    <mergeCell ref="C51:C52"/>
    <mergeCell ref="D51:H51"/>
    <mergeCell ref="D52:H52"/>
    <mergeCell ref="B54:B57"/>
    <mergeCell ref="C56:H56"/>
    <mergeCell ref="C57:H57"/>
    <mergeCell ref="B59:B62"/>
    <mergeCell ref="C61:C62"/>
    <mergeCell ref="D61:H61"/>
    <mergeCell ref="D62:H62"/>
    <mergeCell ref="B64:B67"/>
    <mergeCell ref="C66:C67"/>
    <mergeCell ref="D66:H66"/>
    <mergeCell ref="D67:H67"/>
    <mergeCell ref="B69:B72"/>
    <mergeCell ref="B75:B80"/>
    <mergeCell ref="C77:C80"/>
    <mergeCell ref="D77:H77"/>
    <mergeCell ref="A83:A84"/>
    <mergeCell ref="B83:B88"/>
    <mergeCell ref="C85:C88"/>
    <mergeCell ref="D85:H85"/>
    <mergeCell ref="I83:I86"/>
    <mergeCell ref="A86:A88"/>
    <mergeCell ref="B91:B94"/>
    <mergeCell ref="I91:I97"/>
    <mergeCell ref="C93:C94"/>
    <mergeCell ref="D93:H93"/>
    <mergeCell ref="D94:H94"/>
    <mergeCell ref="B96:B99"/>
    <mergeCell ref="C98:C99"/>
    <mergeCell ref="D98:H98"/>
    <mergeCell ref="D99:H99"/>
    <mergeCell ref="I102:I108"/>
    <mergeCell ref="C104:C105"/>
    <mergeCell ref="D104:H104"/>
    <mergeCell ref="D105:H105"/>
    <mergeCell ref="A107:A110"/>
    <mergeCell ref="B107:B110"/>
    <mergeCell ref="C109:C110"/>
    <mergeCell ref="D109:H109"/>
    <mergeCell ref="A121:A125"/>
    <mergeCell ref="B121:B125"/>
    <mergeCell ref="C122:C125"/>
    <mergeCell ref="A102:A105"/>
    <mergeCell ref="B102:B105"/>
    <mergeCell ref="D122:H122"/>
    <mergeCell ref="D123:H125"/>
    <mergeCell ref="I123:I125"/>
    <mergeCell ref="A91:A94"/>
    <mergeCell ref="D78:H80"/>
    <mergeCell ref="I75:I78"/>
    <mergeCell ref="A75:A76"/>
    <mergeCell ref="A78:A80"/>
    <mergeCell ref="D86:H88"/>
    <mergeCell ref="D110:H110"/>
    <mergeCell ref="A114:A119"/>
    <mergeCell ref="B114:B119"/>
    <mergeCell ref="I114:I121"/>
    <mergeCell ref="C116:C119"/>
    <mergeCell ref="D116:H116"/>
    <mergeCell ref="D117:H119"/>
  </mergeCells>
  <pageMargins left="0.74803149606299213" right="0.74803149606299213" top="0.98425196850393704" bottom="0.98425196850393704" header="0.51181102362204722" footer="0.51181102362204722"/>
  <pageSetup paperSize="9" scale="21" orientation="landscape" r:id="rId1"/>
  <headerFooter alignWithMargins="0">
    <oddFooter>&amp;LUpdated January 2011</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6118F-FF56-4391-B633-C76C7F1897FD}">
  <sheetPr>
    <tabColor theme="6" tint="-0.249977111117893"/>
    <pageSetUpPr fitToPage="1"/>
  </sheetPr>
  <dimension ref="A1:I121"/>
  <sheetViews>
    <sheetView zoomScale="80" zoomScaleNormal="80" workbookViewId="0">
      <selection activeCell="A6" sqref="A6:A9"/>
    </sheetView>
  </sheetViews>
  <sheetFormatPr defaultRowHeight="13.2" x14ac:dyDescent="0.25"/>
  <cols>
    <col min="1" max="1" width="30.5546875" customWidth="1"/>
    <col min="2" max="2" width="24.5546875" customWidth="1"/>
    <col min="3" max="3" width="20.109375" customWidth="1"/>
    <col min="4" max="8" width="20.6640625" style="92" customWidth="1"/>
    <col min="9" max="9" width="62.88671875" customWidth="1"/>
    <col min="10" max="10" width="9.33203125" customWidth="1"/>
  </cols>
  <sheetData>
    <row r="1" spans="1:9" s="114" customFormat="1" ht="47.4" customHeight="1" x14ac:dyDescent="0.5">
      <c r="A1" s="115" t="s">
        <v>451</v>
      </c>
      <c r="B1" s="115"/>
      <c r="C1" s="115"/>
      <c r="D1" s="117"/>
      <c r="E1" s="117"/>
      <c r="F1" s="117"/>
      <c r="G1" s="117"/>
      <c r="H1" s="117"/>
    </row>
    <row r="2" spans="1:9" s="120" customFormat="1" ht="15.6" customHeight="1" x14ac:dyDescent="0.5">
      <c r="A2" s="118"/>
      <c r="B2" s="118"/>
      <c r="C2" s="118"/>
      <c r="D2" s="119"/>
      <c r="E2" s="119"/>
      <c r="F2" s="119"/>
      <c r="G2" s="119"/>
      <c r="H2" s="119"/>
    </row>
    <row r="3" spans="1:9" ht="13.8" x14ac:dyDescent="0.25">
      <c r="A3" s="22" t="s">
        <v>142</v>
      </c>
      <c r="B3" s="21"/>
      <c r="D3" s="91"/>
      <c r="E3" s="91"/>
      <c r="F3" s="91"/>
      <c r="G3" s="91"/>
    </row>
    <row r="4" spans="1:9" ht="13.8" thickBot="1" x14ac:dyDescent="0.3"/>
    <row r="5" spans="1:9" ht="13.8" thickBot="1" x14ac:dyDescent="0.3">
      <c r="A5" s="15" t="s">
        <v>143</v>
      </c>
      <c r="B5" s="16" t="s">
        <v>144</v>
      </c>
      <c r="C5" s="16"/>
      <c r="D5" s="17" t="s">
        <v>145</v>
      </c>
      <c r="E5" s="17" t="s">
        <v>146</v>
      </c>
      <c r="F5" s="17" t="s">
        <v>147</v>
      </c>
      <c r="G5" s="17" t="s">
        <v>148</v>
      </c>
      <c r="H5" s="98" t="s">
        <v>149</v>
      </c>
      <c r="I5" s="736"/>
    </row>
    <row r="6" spans="1:9" ht="13.8" thickBot="1" x14ac:dyDescent="0.3">
      <c r="A6" s="772" t="s">
        <v>362</v>
      </c>
      <c r="B6" s="728" t="s">
        <v>151</v>
      </c>
      <c r="C6" s="105" t="s">
        <v>152</v>
      </c>
      <c r="D6" s="9"/>
      <c r="E6" s="160"/>
      <c r="F6" s="160"/>
      <c r="G6" s="161"/>
      <c r="H6" s="129" t="s">
        <v>153</v>
      </c>
      <c r="I6" s="750"/>
    </row>
    <row r="7" spans="1:9" ht="13.8" thickBot="1" x14ac:dyDescent="0.3">
      <c r="A7" s="772"/>
      <c r="B7" s="728"/>
      <c r="C7" s="122" t="s">
        <v>154</v>
      </c>
      <c r="D7" s="131"/>
      <c r="E7" s="131"/>
      <c r="F7" s="131"/>
      <c r="G7" s="162"/>
      <c r="H7" s="364" t="s">
        <v>514</v>
      </c>
      <c r="I7" s="750"/>
    </row>
    <row r="8" spans="1:9" ht="12.6" customHeight="1" thickBot="1" x14ac:dyDescent="0.3">
      <c r="A8" s="772"/>
      <c r="B8" s="728"/>
      <c r="C8" s="736"/>
      <c r="D8" s="687" t="s">
        <v>155</v>
      </c>
      <c r="E8" s="688"/>
      <c r="F8" s="688"/>
      <c r="G8" s="688"/>
      <c r="H8" s="688"/>
      <c r="I8" s="750"/>
    </row>
    <row r="9" spans="1:9" ht="79.2" customHeight="1" thickBot="1" x14ac:dyDescent="0.3">
      <c r="A9" s="773"/>
      <c r="B9" s="729"/>
      <c r="C9" s="737"/>
      <c r="D9" s="721" t="s">
        <v>408</v>
      </c>
      <c r="E9" s="722"/>
      <c r="F9" s="722"/>
      <c r="G9" s="722"/>
      <c r="H9" s="722"/>
      <c r="I9" s="737"/>
    </row>
    <row r="10" spans="1:9" ht="12.75" hidden="1" customHeight="1" thickBot="1" x14ac:dyDescent="0.3">
      <c r="A10" s="93"/>
      <c r="B10" s="2" t="s">
        <v>157</v>
      </c>
      <c r="C10" s="2"/>
      <c r="D10" s="3" t="s">
        <v>145</v>
      </c>
      <c r="E10" s="3" t="s">
        <v>158</v>
      </c>
      <c r="F10" s="3" t="s">
        <v>159</v>
      </c>
      <c r="G10" s="3"/>
      <c r="H10" s="3" t="s">
        <v>160</v>
      </c>
      <c r="I10" s="49"/>
    </row>
    <row r="11" spans="1:9" ht="12.75" hidden="1" customHeight="1" thickBot="1" x14ac:dyDescent="0.3">
      <c r="A11" s="93"/>
      <c r="B11" s="4"/>
      <c r="C11" s="5" t="s">
        <v>152</v>
      </c>
      <c r="D11" s="6"/>
      <c r="E11" s="6"/>
      <c r="F11" s="6"/>
      <c r="G11" s="125"/>
      <c r="H11" s="77" t="s">
        <v>161</v>
      </c>
      <c r="I11" s="49"/>
    </row>
    <row r="12" spans="1:9" ht="12.75" hidden="1" customHeight="1" thickBot="1" x14ac:dyDescent="0.3">
      <c r="A12" s="93"/>
      <c r="B12" s="7"/>
      <c r="C12" s="8" t="s">
        <v>154</v>
      </c>
      <c r="D12" s="9"/>
      <c r="E12" s="10"/>
      <c r="F12" s="10"/>
      <c r="G12" s="10"/>
      <c r="H12" s="10"/>
      <c r="I12" s="49"/>
    </row>
    <row r="13" spans="1:9" ht="12.75" hidden="1" customHeight="1" thickBot="1" x14ac:dyDescent="0.3">
      <c r="A13" s="93"/>
      <c r="B13" s="7"/>
      <c r="C13" s="11"/>
      <c r="D13" s="46" t="s">
        <v>162</v>
      </c>
      <c r="E13" s="47"/>
      <c r="F13" s="47"/>
      <c r="G13" s="47"/>
      <c r="H13" s="48"/>
      <c r="I13" s="49"/>
    </row>
    <row r="14" spans="1:9" ht="15" hidden="1" customHeight="1" thickBot="1" x14ac:dyDescent="0.3">
      <c r="A14" s="94"/>
      <c r="B14" s="12"/>
      <c r="C14" s="13"/>
      <c r="D14" s="756" t="s">
        <v>163</v>
      </c>
      <c r="E14" s="757"/>
      <c r="F14" s="757"/>
      <c r="G14" s="757"/>
      <c r="H14" s="757"/>
      <c r="I14" s="50"/>
    </row>
    <row r="15" spans="1:9" ht="12.75" customHeight="1" x14ac:dyDescent="0.25">
      <c r="A15" s="14"/>
      <c r="B15" s="14"/>
      <c r="C15" s="14"/>
      <c r="D15" s="14"/>
      <c r="E15" s="14"/>
      <c r="F15" s="14"/>
      <c r="G15" s="14"/>
      <c r="H15" s="14"/>
      <c r="I15" s="14"/>
    </row>
    <row r="16" spans="1:9" ht="12.75" customHeight="1" thickBot="1" x14ac:dyDescent="0.3">
      <c r="A16" s="14"/>
      <c r="B16" s="14"/>
      <c r="C16" s="14"/>
      <c r="D16" s="14"/>
      <c r="E16" s="14"/>
      <c r="F16" s="14"/>
      <c r="G16" s="14"/>
      <c r="H16" s="14"/>
      <c r="I16" s="14"/>
    </row>
    <row r="17" spans="1:9" ht="12.75" customHeight="1" thickBot="1" x14ac:dyDescent="0.3">
      <c r="A17" s="86" t="s">
        <v>364</v>
      </c>
      <c r="B17" s="87" t="s">
        <v>375</v>
      </c>
      <c r="C17" s="88"/>
      <c r="D17" s="17" t="s">
        <v>145</v>
      </c>
      <c r="E17" s="17" t="s">
        <v>146</v>
      </c>
      <c r="F17" s="17" t="s">
        <v>147</v>
      </c>
      <c r="G17" s="17" t="s">
        <v>148</v>
      </c>
      <c r="H17" s="128" t="s">
        <v>149</v>
      </c>
      <c r="I17" s="70" t="s">
        <v>166</v>
      </c>
    </row>
    <row r="18" spans="1:9" ht="13.95" customHeight="1" thickBot="1" x14ac:dyDescent="0.3">
      <c r="A18" s="702" t="s">
        <v>366</v>
      </c>
      <c r="B18" s="762" t="s">
        <v>363</v>
      </c>
      <c r="C18" s="121" t="s">
        <v>152</v>
      </c>
      <c r="D18" s="131"/>
      <c r="E18" s="160"/>
      <c r="F18" s="160"/>
      <c r="G18" s="161"/>
      <c r="H18" s="300">
        <v>1430</v>
      </c>
      <c r="I18" s="713" t="s">
        <v>374</v>
      </c>
    </row>
    <row r="19" spans="1:9" ht="13.8" thickBot="1" x14ac:dyDescent="0.3">
      <c r="A19" s="703"/>
      <c r="B19" s="763"/>
      <c r="C19" s="122" t="s">
        <v>154</v>
      </c>
      <c r="D19" s="131"/>
      <c r="E19" s="131"/>
      <c r="F19" s="131"/>
      <c r="G19" s="131"/>
      <c r="H19" s="407">
        <v>2751</v>
      </c>
      <c r="I19" s="714"/>
    </row>
    <row r="20" spans="1:9" ht="12.6" customHeight="1" thickBot="1" x14ac:dyDescent="0.3">
      <c r="A20" s="703"/>
      <c r="B20" s="763"/>
      <c r="C20" s="736"/>
      <c r="D20" s="688" t="s">
        <v>155</v>
      </c>
      <c r="E20" s="688"/>
      <c r="F20" s="688"/>
      <c r="G20" s="688"/>
      <c r="H20" s="688"/>
      <c r="I20" s="714"/>
    </row>
    <row r="21" spans="1:9" ht="42.6" customHeight="1" thickBot="1" x14ac:dyDescent="0.3">
      <c r="A21" s="703"/>
      <c r="B21" s="763"/>
      <c r="C21" s="737"/>
      <c r="D21" s="722" t="s">
        <v>496</v>
      </c>
      <c r="E21" s="722"/>
      <c r="F21" s="722"/>
      <c r="G21" s="722"/>
      <c r="H21" s="722"/>
      <c r="I21" s="714"/>
    </row>
    <row r="22" spans="1:9" ht="12.6" hidden="1" customHeight="1" thickBot="1" x14ac:dyDescent="0.3">
      <c r="A22" s="703"/>
      <c r="B22" s="71" t="s">
        <v>167</v>
      </c>
      <c r="C22" s="75"/>
      <c r="D22" s="3" t="s">
        <v>145</v>
      </c>
      <c r="E22" s="3" t="s">
        <v>158</v>
      </c>
      <c r="F22" s="3" t="s">
        <v>159</v>
      </c>
      <c r="G22" s="126"/>
      <c r="H22" s="126" t="s">
        <v>160</v>
      </c>
      <c r="I22" s="714"/>
    </row>
    <row r="23" spans="1:9" ht="12.6" hidden="1" customHeight="1" thickBot="1" x14ac:dyDescent="0.3">
      <c r="A23" s="703"/>
      <c r="B23" s="751"/>
      <c r="C23" s="72" t="s">
        <v>152</v>
      </c>
      <c r="D23" s="6"/>
      <c r="E23" s="6"/>
      <c r="F23" s="6"/>
      <c r="G23" s="125"/>
      <c r="H23" s="104" t="s">
        <v>161</v>
      </c>
      <c r="I23" s="714"/>
    </row>
    <row r="24" spans="1:9" ht="12.6" hidden="1" customHeight="1" thickBot="1" x14ac:dyDescent="0.3">
      <c r="A24" s="703"/>
      <c r="B24" s="752"/>
      <c r="C24" s="73" t="s">
        <v>154</v>
      </c>
      <c r="D24" s="9"/>
      <c r="E24" s="10"/>
      <c r="F24" s="10"/>
      <c r="G24" s="97"/>
      <c r="H24" s="97"/>
      <c r="I24" s="714"/>
    </row>
    <row r="25" spans="1:9" ht="12.6" hidden="1" customHeight="1" thickBot="1" x14ac:dyDescent="0.3">
      <c r="A25" s="703"/>
      <c r="B25" s="752"/>
      <c r="C25" s="754" t="s">
        <v>155</v>
      </c>
      <c r="D25" s="755"/>
      <c r="E25" s="755"/>
      <c r="F25" s="755"/>
      <c r="G25" s="755"/>
      <c r="H25" s="755"/>
      <c r="I25" s="714"/>
    </row>
    <row r="26" spans="1:9" ht="38.25" hidden="1" customHeight="1" thickBot="1" x14ac:dyDescent="0.3">
      <c r="A26" s="703"/>
      <c r="B26" s="753"/>
      <c r="C26" s="756" t="s">
        <v>163</v>
      </c>
      <c r="D26" s="757"/>
      <c r="E26" s="757"/>
      <c r="F26" s="757"/>
      <c r="G26" s="757"/>
      <c r="H26" s="757"/>
      <c r="I26" s="714"/>
    </row>
    <row r="27" spans="1:9" ht="13.8" thickBot="1" x14ac:dyDescent="0.3">
      <c r="A27" s="703"/>
      <c r="B27" s="87" t="s">
        <v>376</v>
      </c>
      <c r="C27" s="88"/>
      <c r="D27" s="17" t="s">
        <v>145</v>
      </c>
      <c r="E27" s="17" t="s">
        <v>146</v>
      </c>
      <c r="F27" s="17" t="s">
        <v>147</v>
      </c>
      <c r="G27" s="17" t="s">
        <v>148</v>
      </c>
      <c r="H27" s="164" t="s">
        <v>149</v>
      </c>
      <c r="I27" s="714"/>
    </row>
    <row r="28" spans="1:9" ht="13.8" thickBot="1" x14ac:dyDescent="0.3">
      <c r="A28" s="703"/>
      <c r="B28" s="762" t="s">
        <v>168</v>
      </c>
      <c r="C28" s="121" t="s">
        <v>152</v>
      </c>
      <c r="D28" s="131"/>
      <c r="E28" s="160"/>
      <c r="F28" s="160"/>
      <c r="G28" s="161"/>
      <c r="H28" s="300">
        <v>540</v>
      </c>
      <c r="I28" s="714"/>
    </row>
    <row r="29" spans="1:9" ht="13.8" thickBot="1" x14ac:dyDescent="0.3">
      <c r="A29" s="703"/>
      <c r="B29" s="763"/>
      <c r="C29" s="122" t="s">
        <v>154</v>
      </c>
      <c r="D29" s="9"/>
      <c r="E29" s="160"/>
      <c r="F29" s="160"/>
      <c r="G29" s="160"/>
      <c r="H29" s="407">
        <v>625</v>
      </c>
      <c r="I29" s="714"/>
    </row>
    <row r="30" spans="1:9" ht="13.8" thickBot="1" x14ac:dyDescent="0.3">
      <c r="A30" s="703"/>
      <c r="B30" s="763"/>
      <c r="C30" s="736"/>
      <c r="D30" s="688" t="s">
        <v>155</v>
      </c>
      <c r="E30" s="688"/>
      <c r="F30" s="688"/>
      <c r="G30" s="688"/>
      <c r="H30" s="688"/>
      <c r="I30" s="714"/>
    </row>
    <row r="31" spans="1:9" ht="28.95" customHeight="1" thickBot="1" x14ac:dyDescent="0.3">
      <c r="A31" s="703"/>
      <c r="B31" s="764"/>
      <c r="C31" s="737"/>
      <c r="D31" s="722" t="s">
        <v>416</v>
      </c>
      <c r="E31" s="722"/>
      <c r="F31" s="722"/>
      <c r="G31" s="722"/>
      <c r="H31" s="722"/>
      <c r="I31" s="714"/>
    </row>
    <row r="32" spans="1:9" ht="13.8" thickBot="1" x14ac:dyDescent="0.3">
      <c r="A32" s="703"/>
      <c r="B32" s="16" t="s">
        <v>484</v>
      </c>
      <c r="C32" s="16"/>
      <c r="D32" s="17" t="s">
        <v>145</v>
      </c>
      <c r="E32" s="17" t="s">
        <v>146</v>
      </c>
      <c r="F32" s="17" t="s">
        <v>147</v>
      </c>
      <c r="G32" s="17" t="s">
        <v>148</v>
      </c>
      <c r="H32" s="164" t="s">
        <v>149</v>
      </c>
      <c r="I32" s="714"/>
    </row>
    <row r="33" spans="1:9" ht="13.8" thickBot="1" x14ac:dyDescent="0.3">
      <c r="A33" s="703"/>
      <c r="B33" s="727" t="s">
        <v>137</v>
      </c>
      <c r="C33" s="122" t="s">
        <v>152</v>
      </c>
      <c r="D33" s="9"/>
      <c r="E33" s="260"/>
      <c r="F33" s="260"/>
      <c r="G33" s="263">
        <v>130</v>
      </c>
      <c r="H33" s="173">
        <v>151</v>
      </c>
      <c r="I33" s="714"/>
    </row>
    <row r="34" spans="1:9" ht="13.8" thickBot="1" x14ac:dyDescent="0.3">
      <c r="A34" s="703"/>
      <c r="B34" s="728"/>
      <c r="C34" s="122" t="s">
        <v>154</v>
      </c>
      <c r="D34" s="9"/>
      <c r="E34" s="131"/>
      <c r="F34" s="131"/>
      <c r="G34" s="10">
        <v>106</v>
      </c>
      <c r="H34" s="407">
        <v>241</v>
      </c>
      <c r="I34" s="714"/>
    </row>
    <row r="35" spans="1:9" ht="13.8" thickBot="1" x14ac:dyDescent="0.3">
      <c r="A35" s="703"/>
      <c r="B35" s="728"/>
      <c r="C35" s="736"/>
      <c r="D35" s="687" t="s">
        <v>155</v>
      </c>
      <c r="E35" s="688"/>
      <c r="F35" s="688"/>
      <c r="G35" s="688"/>
      <c r="H35" s="688"/>
      <c r="I35" s="714"/>
    </row>
    <row r="36" spans="1:9" ht="42" customHeight="1" thickBot="1" x14ac:dyDescent="0.3">
      <c r="A36" s="703"/>
      <c r="B36" s="729"/>
      <c r="C36" s="737"/>
      <c r="D36" s="767" t="s">
        <v>415</v>
      </c>
      <c r="E36" s="768"/>
      <c r="F36" s="768"/>
      <c r="G36" s="768"/>
      <c r="H36" s="768"/>
      <c r="I36" s="714"/>
    </row>
    <row r="37" spans="1:9" ht="13.8" thickBot="1" x14ac:dyDescent="0.3">
      <c r="A37" s="703"/>
      <c r="B37" s="87" t="s">
        <v>380</v>
      </c>
      <c r="C37" s="88"/>
      <c r="D37" s="17" t="s">
        <v>145</v>
      </c>
      <c r="E37" s="17" t="s">
        <v>146</v>
      </c>
      <c r="F37" s="17" t="s">
        <v>147</v>
      </c>
      <c r="G37" s="17" t="s">
        <v>148</v>
      </c>
      <c r="H37" s="164" t="s">
        <v>149</v>
      </c>
      <c r="I37" s="714"/>
    </row>
    <row r="38" spans="1:9" ht="13.8" thickBot="1" x14ac:dyDescent="0.3">
      <c r="A38" s="703"/>
      <c r="B38" s="769" t="s">
        <v>452</v>
      </c>
      <c r="C38" s="121" t="s">
        <v>152</v>
      </c>
      <c r="D38" s="131"/>
      <c r="E38" s="160"/>
      <c r="F38" s="160"/>
      <c r="G38" s="161"/>
      <c r="H38" s="327">
        <v>0.7</v>
      </c>
      <c r="I38" s="714"/>
    </row>
    <row r="39" spans="1:9" ht="13.8" thickBot="1" x14ac:dyDescent="0.3">
      <c r="A39" s="703"/>
      <c r="B39" s="770"/>
      <c r="C39" s="122" t="s">
        <v>154</v>
      </c>
      <c r="D39" s="9"/>
      <c r="E39" s="131"/>
      <c r="F39" s="131"/>
      <c r="G39" s="131"/>
      <c r="H39" s="364" t="s">
        <v>514</v>
      </c>
      <c r="I39" s="714"/>
    </row>
    <row r="40" spans="1:9" ht="13.8" thickBot="1" x14ac:dyDescent="0.3">
      <c r="A40" s="703"/>
      <c r="B40" s="770"/>
      <c r="C40" s="736"/>
      <c r="D40" s="688" t="s">
        <v>155</v>
      </c>
      <c r="E40" s="688"/>
      <c r="F40" s="688"/>
      <c r="G40" s="688"/>
      <c r="H40" s="688"/>
      <c r="I40" s="714"/>
    </row>
    <row r="41" spans="1:9" ht="27" customHeight="1" thickBot="1" x14ac:dyDescent="0.3">
      <c r="A41" s="703"/>
      <c r="B41" s="771"/>
      <c r="C41" s="737"/>
      <c r="D41" s="765" t="s">
        <v>453</v>
      </c>
      <c r="E41" s="765"/>
      <c r="F41" s="765"/>
      <c r="G41" s="765"/>
      <c r="H41" s="765"/>
      <c r="I41" s="714"/>
    </row>
    <row r="42" spans="1:9" ht="13.8" thickBot="1" x14ac:dyDescent="0.3">
      <c r="A42" s="703"/>
      <c r="B42" s="87" t="s">
        <v>381</v>
      </c>
      <c r="C42" s="88"/>
      <c r="D42" s="17" t="s">
        <v>145</v>
      </c>
      <c r="E42" s="17" t="s">
        <v>146</v>
      </c>
      <c r="F42" s="17" t="s">
        <v>147</v>
      </c>
      <c r="G42" s="17" t="s">
        <v>148</v>
      </c>
      <c r="H42" s="164" t="s">
        <v>149</v>
      </c>
      <c r="I42" s="714"/>
    </row>
    <row r="43" spans="1:9" ht="13.8" thickBot="1" x14ac:dyDescent="0.3">
      <c r="A43" s="703"/>
      <c r="B43" s="762" t="s">
        <v>457</v>
      </c>
      <c r="C43" s="121" t="s">
        <v>152</v>
      </c>
      <c r="D43" s="131"/>
      <c r="E43" s="160"/>
      <c r="F43" s="160"/>
      <c r="G43" s="161"/>
      <c r="H43" s="327">
        <v>0.7</v>
      </c>
      <c r="I43" s="714"/>
    </row>
    <row r="44" spans="1:9" ht="13.8" thickBot="1" x14ac:dyDescent="0.3">
      <c r="A44" s="703"/>
      <c r="B44" s="763"/>
      <c r="C44" s="122" t="s">
        <v>154</v>
      </c>
      <c r="D44" s="9"/>
      <c r="E44" s="131"/>
      <c r="F44" s="131"/>
      <c r="G44" s="131"/>
      <c r="H44" s="364" t="s">
        <v>514</v>
      </c>
      <c r="I44" s="715"/>
    </row>
    <row r="45" spans="1:9" ht="13.8" thickBot="1" x14ac:dyDescent="0.3">
      <c r="A45" s="703"/>
      <c r="B45" s="763"/>
      <c r="C45" s="736"/>
      <c r="D45" s="688" t="s">
        <v>155</v>
      </c>
      <c r="E45" s="688"/>
      <c r="F45" s="688"/>
      <c r="G45" s="688"/>
      <c r="H45" s="761"/>
      <c r="I45" s="20" t="s">
        <v>68</v>
      </c>
    </row>
    <row r="46" spans="1:9" ht="29.4" customHeight="1" thickBot="1" x14ac:dyDescent="0.3">
      <c r="A46" s="717"/>
      <c r="B46" s="764"/>
      <c r="C46" s="737"/>
      <c r="D46" s="765" t="s">
        <v>458</v>
      </c>
      <c r="E46" s="765"/>
      <c r="F46" s="765"/>
      <c r="G46" s="765"/>
      <c r="H46" s="766"/>
      <c r="I46" s="6" t="s">
        <v>171</v>
      </c>
    </row>
    <row r="47" spans="1:9" ht="14.25" customHeight="1" thickBot="1" x14ac:dyDescent="0.3">
      <c r="A47" s="80"/>
      <c r="B47" s="80"/>
      <c r="C47" s="78"/>
      <c r="D47" s="78"/>
      <c r="E47" s="78"/>
      <c r="F47" s="78"/>
      <c r="G47" s="78"/>
      <c r="H47" s="78"/>
      <c r="I47" s="79"/>
    </row>
    <row r="48" spans="1:9" ht="12.75" customHeight="1" thickBot="1" x14ac:dyDescent="0.3">
      <c r="A48" s="86" t="s">
        <v>365</v>
      </c>
      <c r="B48" s="87" t="s">
        <v>385</v>
      </c>
      <c r="C48" s="88"/>
      <c r="D48" s="17" t="s">
        <v>145</v>
      </c>
      <c r="E48" s="17" t="s">
        <v>146</v>
      </c>
      <c r="F48" s="17" t="s">
        <v>147</v>
      </c>
      <c r="G48" s="17" t="s">
        <v>148</v>
      </c>
      <c r="H48" s="128" t="s">
        <v>149</v>
      </c>
      <c r="I48" s="70" t="s">
        <v>166</v>
      </c>
    </row>
    <row r="49" spans="1:9" ht="18.600000000000001" customHeight="1" thickBot="1" x14ac:dyDescent="0.3">
      <c r="A49" s="702" t="s">
        <v>367</v>
      </c>
      <c r="B49" s="758" t="s">
        <v>172</v>
      </c>
      <c r="C49" s="121" t="s">
        <v>152</v>
      </c>
      <c r="D49" s="131"/>
      <c r="E49" s="160"/>
      <c r="F49" s="160"/>
      <c r="G49" s="10">
        <v>6000</v>
      </c>
      <c r="H49" s="173">
        <v>14120</v>
      </c>
      <c r="I49" s="730" t="s">
        <v>173</v>
      </c>
    </row>
    <row r="50" spans="1:9" ht="13.8" thickBot="1" x14ac:dyDescent="0.3">
      <c r="A50" s="703"/>
      <c r="B50" s="759"/>
      <c r="C50" s="122" t="s">
        <v>154</v>
      </c>
      <c r="D50" s="131"/>
      <c r="E50" s="131"/>
      <c r="F50" s="131"/>
      <c r="G50" s="97">
        <v>4644</v>
      </c>
      <c r="H50" s="408">
        <v>14153</v>
      </c>
      <c r="I50" s="731"/>
    </row>
    <row r="51" spans="1:9" ht="12.6" customHeight="1" thickBot="1" x14ac:dyDescent="0.3">
      <c r="A51" s="703"/>
      <c r="B51" s="759"/>
      <c r="C51" s="736"/>
      <c r="D51" s="688" t="s">
        <v>155</v>
      </c>
      <c r="E51" s="688"/>
      <c r="F51" s="688"/>
      <c r="G51" s="688"/>
      <c r="H51" s="688"/>
      <c r="I51" s="731"/>
    </row>
    <row r="52" spans="1:9" ht="54.6" customHeight="1" thickBot="1" x14ac:dyDescent="0.3">
      <c r="A52" s="703"/>
      <c r="B52" s="759"/>
      <c r="C52" s="737"/>
      <c r="D52" s="721" t="s">
        <v>419</v>
      </c>
      <c r="E52" s="722"/>
      <c r="F52" s="722"/>
      <c r="G52" s="722"/>
      <c r="H52" s="723"/>
      <c r="I52" s="731"/>
    </row>
    <row r="53" spans="1:9" ht="12.6" hidden="1" customHeight="1" x14ac:dyDescent="0.25">
      <c r="A53" s="703"/>
      <c r="B53" s="71" t="s">
        <v>167</v>
      </c>
      <c r="C53" s="75"/>
      <c r="D53" s="3" t="s">
        <v>145</v>
      </c>
      <c r="E53" s="3" t="s">
        <v>158</v>
      </c>
      <c r="F53" s="3" t="s">
        <v>159</v>
      </c>
      <c r="G53" s="126"/>
      <c r="H53" s="126" t="s">
        <v>160</v>
      </c>
      <c r="I53" s="731"/>
    </row>
    <row r="54" spans="1:9" ht="12.6" hidden="1" customHeight="1" x14ac:dyDescent="0.25">
      <c r="A54" s="703"/>
      <c r="B54" s="751"/>
      <c r="C54" s="72" t="s">
        <v>152</v>
      </c>
      <c r="D54" s="6"/>
      <c r="E54" s="6"/>
      <c r="F54" s="6"/>
      <c r="G54" s="125"/>
      <c r="H54" s="104" t="s">
        <v>161</v>
      </c>
      <c r="I54" s="731"/>
    </row>
    <row r="55" spans="1:9" ht="12.6" hidden="1" customHeight="1" x14ac:dyDescent="0.25">
      <c r="A55" s="703"/>
      <c r="B55" s="752"/>
      <c r="C55" s="73" t="s">
        <v>154</v>
      </c>
      <c r="D55" s="9"/>
      <c r="E55" s="10"/>
      <c r="F55" s="10"/>
      <c r="G55" s="97"/>
      <c r="H55" s="97"/>
      <c r="I55" s="731"/>
    </row>
    <row r="56" spans="1:9" ht="12.6" hidden="1" customHeight="1" x14ac:dyDescent="0.25">
      <c r="A56" s="703"/>
      <c r="B56" s="752"/>
      <c r="C56" s="754" t="s">
        <v>155</v>
      </c>
      <c r="D56" s="755"/>
      <c r="E56" s="755"/>
      <c r="F56" s="755"/>
      <c r="G56" s="755"/>
      <c r="H56" s="755"/>
      <c r="I56" s="731"/>
    </row>
    <row r="57" spans="1:9" ht="38.25" hidden="1" customHeight="1" x14ac:dyDescent="0.25">
      <c r="A57" s="703"/>
      <c r="B57" s="753"/>
      <c r="C57" s="756" t="s">
        <v>163</v>
      </c>
      <c r="D57" s="757"/>
      <c r="E57" s="757"/>
      <c r="F57" s="757"/>
      <c r="G57" s="757"/>
      <c r="H57" s="757"/>
      <c r="I57" s="731"/>
    </row>
    <row r="58" spans="1:9" ht="13.8" thickBot="1" x14ac:dyDescent="0.3">
      <c r="A58" s="703"/>
      <c r="B58" s="87" t="s">
        <v>393</v>
      </c>
      <c r="C58" s="88"/>
      <c r="D58" s="17" t="s">
        <v>145</v>
      </c>
      <c r="E58" s="17" t="s">
        <v>146</v>
      </c>
      <c r="F58" s="17" t="s">
        <v>147</v>
      </c>
      <c r="G58" s="17" t="s">
        <v>148</v>
      </c>
      <c r="H58" s="164" t="s">
        <v>149</v>
      </c>
      <c r="I58" s="731"/>
    </row>
    <row r="59" spans="1:9" ht="13.8" thickBot="1" x14ac:dyDescent="0.3">
      <c r="A59" s="703"/>
      <c r="B59" s="758" t="s">
        <v>463</v>
      </c>
      <c r="C59" s="121" t="s">
        <v>152</v>
      </c>
      <c r="D59" s="131"/>
      <c r="E59" s="160"/>
      <c r="F59" s="160"/>
      <c r="G59" s="161"/>
      <c r="H59" s="125">
        <v>5</v>
      </c>
      <c r="I59" s="731"/>
    </row>
    <row r="60" spans="1:9" ht="13.8" thickBot="1" x14ac:dyDescent="0.3">
      <c r="A60" s="703"/>
      <c r="B60" s="759"/>
      <c r="C60" s="122" t="s">
        <v>154</v>
      </c>
      <c r="D60" s="9"/>
      <c r="E60" s="131"/>
      <c r="F60" s="131"/>
      <c r="G60" s="131"/>
      <c r="H60" s="407">
        <v>37</v>
      </c>
      <c r="I60" s="731"/>
    </row>
    <row r="61" spans="1:9" ht="13.8" thickBot="1" x14ac:dyDescent="0.3">
      <c r="A61" s="703"/>
      <c r="B61" s="759"/>
      <c r="C61" s="736"/>
      <c r="D61" s="688" t="s">
        <v>155</v>
      </c>
      <c r="E61" s="688"/>
      <c r="F61" s="688"/>
      <c r="G61" s="688"/>
      <c r="H61" s="761"/>
      <c r="I61" s="731"/>
    </row>
    <row r="62" spans="1:9" ht="38.25" customHeight="1" thickBot="1" x14ac:dyDescent="0.3">
      <c r="A62" s="703"/>
      <c r="B62" s="760"/>
      <c r="C62" s="737"/>
      <c r="D62" s="765" t="s">
        <v>464</v>
      </c>
      <c r="E62" s="765"/>
      <c r="F62" s="765"/>
      <c r="G62" s="765"/>
      <c r="H62" s="766"/>
      <c r="I62" s="731"/>
    </row>
    <row r="63" spans="1:9" ht="13.8" thickBot="1" x14ac:dyDescent="0.3">
      <c r="A63" s="703"/>
      <c r="B63" s="87" t="s">
        <v>394</v>
      </c>
      <c r="C63" s="88"/>
      <c r="D63" s="17" t="s">
        <v>145</v>
      </c>
      <c r="E63" s="17" t="s">
        <v>146</v>
      </c>
      <c r="F63" s="17" t="s">
        <v>147</v>
      </c>
      <c r="G63" s="17" t="s">
        <v>148</v>
      </c>
      <c r="H63" s="164" t="s">
        <v>149</v>
      </c>
      <c r="I63" s="731"/>
    </row>
    <row r="64" spans="1:9" ht="13.8" thickBot="1" x14ac:dyDescent="0.3">
      <c r="A64" s="703"/>
      <c r="B64" s="758" t="s">
        <v>498</v>
      </c>
      <c r="C64" s="121" t="s">
        <v>152</v>
      </c>
      <c r="D64" s="131"/>
      <c r="E64" s="160"/>
      <c r="F64" s="160"/>
      <c r="G64" s="161"/>
      <c r="H64" s="125">
        <v>20</v>
      </c>
      <c r="I64" s="731"/>
    </row>
    <row r="65" spans="1:9" ht="13.8" thickBot="1" x14ac:dyDescent="0.3">
      <c r="A65" s="703"/>
      <c r="B65" s="759"/>
      <c r="C65" s="122" t="s">
        <v>154</v>
      </c>
      <c r="D65" s="9"/>
      <c r="E65" s="131"/>
      <c r="F65" s="131"/>
      <c r="G65" s="131"/>
      <c r="H65" s="97">
        <v>32</v>
      </c>
      <c r="I65" s="731"/>
    </row>
    <row r="66" spans="1:9" ht="13.8" thickBot="1" x14ac:dyDescent="0.3">
      <c r="A66" s="703"/>
      <c r="B66" s="759"/>
      <c r="C66" s="736"/>
      <c r="D66" s="688" t="s">
        <v>155</v>
      </c>
      <c r="E66" s="688"/>
      <c r="F66" s="688"/>
      <c r="G66" s="688"/>
      <c r="H66" s="761"/>
      <c r="I66" s="731"/>
    </row>
    <row r="67" spans="1:9" ht="30" customHeight="1" thickBot="1" x14ac:dyDescent="0.3">
      <c r="A67" s="703"/>
      <c r="B67" s="760"/>
      <c r="C67" s="737"/>
      <c r="D67" s="765" t="s">
        <v>464</v>
      </c>
      <c r="E67" s="765"/>
      <c r="F67" s="765"/>
      <c r="G67" s="765"/>
      <c r="H67" s="766"/>
      <c r="I67" s="731"/>
    </row>
    <row r="68" spans="1:9" ht="13.8" thickBot="1" x14ac:dyDescent="0.3">
      <c r="A68" s="703"/>
      <c r="B68" s="87" t="s">
        <v>395</v>
      </c>
      <c r="C68" s="88"/>
      <c r="D68" s="17" t="s">
        <v>145</v>
      </c>
      <c r="E68" s="17" t="s">
        <v>146</v>
      </c>
      <c r="F68" s="17" t="s">
        <v>147</v>
      </c>
      <c r="G68" s="17" t="s">
        <v>148</v>
      </c>
      <c r="H68" s="164" t="s">
        <v>149</v>
      </c>
      <c r="I68" s="731"/>
    </row>
    <row r="69" spans="1:9" ht="13.95" customHeight="1" thickBot="1" x14ac:dyDescent="0.3">
      <c r="A69" s="703"/>
      <c r="B69" s="758" t="s">
        <v>175</v>
      </c>
      <c r="C69" s="121" t="s">
        <v>152</v>
      </c>
      <c r="D69" s="131"/>
      <c r="E69" s="160"/>
      <c r="F69" s="160"/>
      <c r="G69" s="161"/>
      <c r="H69" s="335">
        <v>8000</v>
      </c>
      <c r="I69" s="731"/>
    </row>
    <row r="70" spans="1:9" ht="13.8" thickBot="1" x14ac:dyDescent="0.3">
      <c r="A70" s="703"/>
      <c r="B70" s="759"/>
      <c r="C70" s="122" t="s">
        <v>154</v>
      </c>
      <c r="D70" s="9"/>
      <c r="E70" s="131"/>
      <c r="F70" s="131"/>
      <c r="G70" s="131"/>
      <c r="H70" s="97">
        <v>7509</v>
      </c>
      <c r="I70" s="732"/>
    </row>
    <row r="71" spans="1:9" ht="13.8" thickBot="1" x14ac:dyDescent="0.3">
      <c r="A71" s="703"/>
      <c r="B71" s="759"/>
      <c r="C71" s="736"/>
      <c r="D71" s="688" t="s">
        <v>155</v>
      </c>
      <c r="E71" s="688"/>
      <c r="F71" s="688"/>
      <c r="G71" s="688"/>
      <c r="H71" s="761"/>
      <c r="I71" s="20" t="s">
        <v>68</v>
      </c>
    </row>
    <row r="72" spans="1:9" ht="95.4" customHeight="1" thickBot="1" x14ac:dyDescent="0.3">
      <c r="A72" s="717"/>
      <c r="B72" s="760"/>
      <c r="C72" s="737"/>
      <c r="D72" s="721" t="s">
        <v>497</v>
      </c>
      <c r="E72" s="722"/>
      <c r="F72" s="722"/>
      <c r="G72" s="722"/>
      <c r="H72" s="723"/>
      <c r="I72" s="6" t="s">
        <v>171</v>
      </c>
    </row>
    <row r="73" spans="1:9" ht="14.25" customHeight="1" thickBot="1" x14ac:dyDescent="0.3">
      <c r="A73" s="80"/>
      <c r="B73" s="80"/>
      <c r="C73" s="78"/>
      <c r="D73" s="78"/>
      <c r="E73" s="78"/>
      <c r="F73" s="78"/>
      <c r="G73" s="78"/>
      <c r="H73" s="78"/>
      <c r="I73" s="79"/>
    </row>
    <row r="74" spans="1:9" ht="13.8" thickBot="1" x14ac:dyDescent="0.3">
      <c r="A74" s="81" t="s">
        <v>121</v>
      </c>
      <c r="B74" s="82" t="s">
        <v>396</v>
      </c>
      <c r="C74" s="88"/>
      <c r="D74" s="17" t="s">
        <v>145</v>
      </c>
      <c r="E74" s="17" t="s">
        <v>146</v>
      </c>
      <c r="F74" s="17" t="s">
        <v>147</v>
      </c>
      <c r="G74" s="17" t="s">
        <v>148</v>
      </c>
      <c r="H74" s="128" t="s">
        <v>149</v>
      </c>
      <c r="I74" s="163" t="s">
        <v>166</v>
      </c>
    </row>
    <row r="75" spans="1:9" ht="45.6" thickBot="1" x14ac:dyDescent="0.3">
      <c r="A75" s="265" t="s">
        <v>371</v>
      </c>
      <c r="B75" s="749" t="s">
        <v>437</v>
      </c>
      <c r="C75" s="122" t="s">
        <v>152</v>
      </c>
      <c r="D75" s="9"/>
      <c r="E75" s="172"/>
      <c r="F75" s="258">
        <v>1</v>
      </c>
      <c r="G75" s="258">
        <v>1</v>
      </c>
      <c r="H75" s="298">
        <v>13</v>
      </c>
      <c r="I75" s="730" t="s">
        <v>420</v>
      </c>
    </row>
    <row r="76" spans="1:9" ht="39.6" customHeight="1" thickBot="1" x14ac:dyDescent="0.3">
      <c r="A76" s="266"/>
      <c r="B76" s="728"/>
      <c r="C76" s="122" t="s">
        <v>154</v>
      </c>
      <c r="D76" s="9"/>
      <c r="E76" s="282"/>
      <c r="F76" s="390">
        <v>0</v>
      </c>
      <c r="G76" s="390">
        <v>0</v>
      </c>
      <c r="H76" s="391">
        <v>20</v>
      </c>
      <c r="I76" s="732"/>
    </row>
    <row r="77" spans="1:9" ht="13.8" thickBot="1" x14ac:dyDescent="0.3">
      <c r="A77" s="15" t="s">
        <v>126</v>
      </c>
      <c r="B77" s="728"/>
      <c r="C77" s="736"/>
      <c r="D77" s="687" t="s">
        <v>155</v>
      </c>
      <c r="E77" s="688"/>
      <c r="F77" s="688"/>
      <c r="G77" s="688"/>
      <c r="H77" s="689"/>
      <c r="I77" s="20" t="s">
        <v>68</v>
      </c>
    </row>
    <row r="78" spans="1:9" ht="41.4" customHeight="1" thickBot="1" x14ac:dyDescent="0.3">
      <c r="A78" s="264">
        <v>0.2</v>
      </c>
      <c r="B78" s="729"/>
      <c r="C78" s="737"/>
      <c r="D78" s="767" t="s">
        <v>178</v>
      </c>
      <c r="E78" s="744"/>
      <c r="F78" s="744"/>
      <c r="G78" s="744"/>
      <c r="H78" s="745"/>
      <c r="I78" s="6" t="s">
        <v>182</v>
      </c>
    </row>
    <row r="79" spans="1:9" ht="13.8" thickBot="1" x14ac:dyDescent="0.3">
      <c r="A79" s="14"/>
      <c r="B79" s="14"/>
      <c r="C79" s="14"/>
      <c r="D79" s="14"/>
      <c r="E79" s="14"/>
      <c r="F79" s="14"/>
      <c r="G79" s="14"/>
      <c r="H79" s="14"/>
      <c r="I79" s="14"/>
    </row>
    <row r="80" spans="1:9" ht="13.8" thickBot="1" x14ac:dyDescent="0.3">
      <c r="A80" s="15" t="s">
        <v>127</v>
      </c>
      <c r="B80" s="16" t="s">
        <v>397</v>
      </c>
      <c r="C80" s="16"/>
      <c r="D80" s="17" t="s">
        <v>145</v>
      </c>
      <c r="E80" s="17" t="s">
        <v>146</v>
      </c>
      <c r="F80" s="17" t="s">
        <v>147</v>
      </c>
      <c r="G80" s="17" t="s">
        <v>148</v>
      </c>
      <c r="H80" s="128" t="s">
        <v>149</v>
      </c>
      <c r="I80" s="18" t="s">
        <v>166</v>
      </c>
    </row>
    <row r="81" spans="1:9" ht="40.950000000000003" customHeight="1" thickBot="1" x14ac:dyDescent="0.3">
      <c r="A81" s="702" t="s">
        <v>372</v>
      </c>
      <c r="B81" s="727" t="s">
        <v>438</v>
      </c>
      <c r="C81" s="122" t="s">
        <v>152</v>
      </c>
      <c r="D81" s="155"/>
      <c r="E81" s="160"/>
      <c r="F81" s="299">
        <v>1</v>
      </c>
      <c r="G81" s="258">
        <v>2</v>
      </c>
      <c r="H81" s="300">
        <v>6</v>
      </c>
      <c r="I81" s="730" t="s">
        <v>420</v>
      </c>
    </row>
    <row r="82" spans="1:9" ht="45" customHeight="1" thickBot="1" x14ac:dyDescent="0.3">
      <c r="A82" s="703"/>
      <c r="B82" s="728"/>
      <c r="C82" s="122" t="s">
        <v>154</v>
      </c>
      <c r="D82" s="9"/>
      <c r="E82" s="131"/>
      <c r="F82" s="392">
        <v>0</v>
      </c>
      <c r="G82" s="392">
        <v>0</v>
      </c>
      <c r="H82" s="393">
        <v>7</v>
      </c>
      <c r="I82" s="732"/>
    </row>
    <row r="83" spans="1:9" ht="13.8" thickBot="1" x14ac:dyDescent="0.3">
      <c r="A83" s="15" t="s">
        <v>131</v>
      </c>
      <c r="B83" s="728"/>
      <c r="C83" s="736"/>
      <c r="D83" s="687" t="s">
        <v>155</v>
      </c>
      <c r="E83" s="688"/>
      <c r="F83" s="688"/>
      <c r="G83" s="688"/>
      <c r="H83" s="689"/>
      <c r="I83" s="100" t="s">
        <v>68</v>
      </c>
    </row>
    <row r="84" spans="1:9" ht="43.2" customHeight="1" thickBot="1" x14ac:dyDescent="0.3">
      <c r="A84" s="99">
        <v>0.2</v>
      </c>
      <c r="B84" s="729"/>
      <c r="C84" s="737"/>
      <c r="D84" s="767" t="s">
        <v>178</v>
      </c>
      <c r="E84" s="744"/>
      <c r="F84" s="744"/>
      <c r="G84" s="744"/>
      <c r="H84" s="745"/>
      <c r="I84" s="10" t="s">
        <v>182</v>
      </c>
    </row>
    <row r="85" spans="1:9" ht="13.8" thickBot="1" x14ac:dyDescent="0.3">
      <c r="A85" s="280"/>
      <c r="B85" s="281"/>
      <c r="C85" s="278"/>
      <c r="D85" s="281"/>
      <c r="E85" s="281"/>
      <c r="F85" s="281"/>
      <c r="G85" s="281"/>
      <c r="H85" s="281"/>
      <c r="I85" s="279"/>
    </row>
    <row r="86" spans="1:9" ht="13.8" thickBot="1" x14ac:dyDescent="0.3">
      <c r="A86" s="15" t="s">
        <v>132</v>
      </c>
      <c r="B86" s="16" t="s">
        <v>133</v>
      </c>
      <c r="C86" s="16"/>
      <c r="D86" s="17" t="s">
        <v>145</v>
      </c>
      <c r="E86" s="17" t="s">
        <v>146</v>
      </c>
      <c r="F86" s="17" t="s">
        <v>147</v>
      </c>
      <c r="G86" s="17" t="s">
        <v>148</v>
      </c>
      <c r="H86" s="128" t="s">
        <v>149</v>
      </c>
      <c r="I86" s="18" t="s">
        <v>166</v>
      </c>
    </row>
    <row r="87" spans="1:9" ht="13.95" customHeight="1" thickBot="1" x14ac:dyDescent="0.3">
      <c r="A87" s="702" t="s">
        <v>129</v>
      </c>
      <c r="B87" s="727" t="s">
        <v>466</v>
      </c>
      <c r="C87" s="122" t="s">
        <v>152</v>
      </c>
      <c r="D87" s="155"/>
      <c r="E87" s="160"/>
      <c r="F87" s="160"/>
      <c r="G87" s="160"/>
      <c r="H87" s="125">
        <v>13</v>
      </c>
      <c r="I87" s="730" t="s">
        <v>180</v>
      </c>
    </row>
    <row r="88" spans="1:9" ht="13.8" thickBot="1" x14ac:dyDescent="0.3">
      <c r="A88" s="703"/>
      <c r="B88" s="728"/>
      <c r="C88" s="122" t="s">
        <v>154</v>
      </c>
      <c r="D88" s="9"/>
      <c r="E88" s="131"/>
      <c r="F88" s="160"/>
      <c r="G88" s="160"/>
      <c r="H88" s="349">
        <v>47</v>
      </c>
      <c r="I88" s="731"/>
    </row>
    <row r="89" spans="1:9" ht="15.6" thickBot="1" x14ac:dyDescent="0.3">
      <c r="A89" s="266"/>
      <c r="B89" s="728"/>
      <c r="C89" s="736"/>
      <c r="D89" s="687" t="s">
        <v>155</v>
      </c>
      <c r="E89" s="688"/>
      <c r="F89" s="688"/>
      <c r="G89" s="688"/>
      <c r="H89" s="689"/>
      <c r="I89" s="731"/>
    </row>
    <row r="90" spans="1:9" ht="30" customHeight="1" thickBot="1" x14ac:dyDescent="0.3">
      <c r="A90" s="266"/>
      <c r="B90" s="729"/>
      <c r="C90" s="737"/>
      <c r="D90" s="765" t="s">
        <v>417</v>
      </c>
      <c r="E90" s="765"/>
      <c r="F90" s="765"/>
      <c r="G90" s="765"/>
      <c r="H90" s="766"/>
      <c r="I90" s="731"/>
    </row>
    <row r="91" spans="1:9" ht="15.6" thickBot="1" x14ac:dyDescent="0.3">
      <c r="A91" s="266"/>
      <c r="B91" s="16" t="s">
        <v>203</v>
      </c>
      <c r="C91" s="16"/>
      <c r="D91" s="17" t="s">
        <v>145</v>
      </c>
      <c r="E91" s="17" t="s">
        <v>146</v>
      </c>
      <c r="F91" s="17" t="s">
        <v>147</v>
      </c>
      <c r="G91" s="17" t="s">
        <v>148</v>
      </c>
      <c r="H91" s="128" t="s">
        <v>149</v>
      </c>
      <c r="I91" s="731"/>
    </row>
    <row r="92" spans="1:9" ht="15.6" thickBot="1" x14ac:dyDescent="0.3">
      <c r="A92" s="266"/>
      <c r="B92" s="746" t="s">
        <v>483</v>
      </c>
      <c r="C92" s="122" t="s">
        <v>152</v>
      </c>
      <c r="D92" s="155"/>
      <c r="E92" s="160"/>
      <c r="F92" s="160"/>
      <c r="G92" s="160"/>
      <c r="H92" s="125">
        <v>30</v>
      </c>
      <c r="I92" s="731"/>
    </row>
    <row r="93" spans="1:9" ht="15.6" thickBot="1" x14ac:dyDescent="0.3">
      <c r="A93" s="266"/>
      <c r="B93" s="747"/>
      <c r="C93" s="122" t="s">
        <v>154</v>
      </c>
      <c r="D93" s="9"/>
      <c r="E93" s="131"/>
      <c r="F93" s="160"/>
      <c r="G93" s="160"/>
      <c r="H93" s="10">
        <v>26</v>
      </c>
      <c r="I93" s="732"/>
    </row>
    <row r="94" spans="1:9" ht="13.8" thickBot="1" x14ac:dyDescent="0.3">
      <c r="A94" s="15" t="s">
        <v>131</v>
      </c>
      <c r="B94" s="747"/>
      <c r="C94" s="736"/>
      <c r="D94" s="687" t="s">
        <v>155</v>
      </c>
      <c r="E94" s="688"/>
      <c r="F94" s="688"/>
      <c r="G94" s="688"/>
      <c r="H94" s="689"/>
      <c r="I94" s="100" t="s">
        <v>68</v>
      </c>
    </row>
    <row r="95" spans="1:9" ht="30" customHeight="1" thickBot="1" x14ac:dyDescent="0.3">
      <c r="A95" s="99">
        <v>0.1</v>
      </c>
      <c r="B95" s="748"/>
      <c r="C95" s="737"/>
      <c r="D95" s="765" t="s">
        <v>417</v>
      </c>
      <c r="E95" s="765"/>
      <c r="F95" s="765"/>
      <c r="G95" s="765"/>
      <c r="H95" s="766"/>
      <c r="I95" s="6" t="s">
        <v>182</v>
      </c>
    </row>
    <row r="96" spans="1:9" ht="13.95" customHeight="1" thickBot="1" x14ac:dyDescent="0.3">
      <c r="A96" s="14"/>
      <c r="B96" s="14"/>
      <c r="C96" s="14"/>
      <c r="D96" s="14"/>
      <c r="E96" s="14"/>
      <c r="F96" s="14"/>
      <c r="G96" s="14"/>
      <c r="H96" s="14"/>
      <c r="I96" s="14"/>
    </row>
    <row r="97" spans="1:9" ht="13.8" thickBot="1" x14ac:dyDescent="0.3">
      <c r="A97" s="15" t="s">
        <v>135</v>
      </c>
      <c r="B97" s="16" t="s">
        <v>136</v>
      </c>
      <c r="C97" s="16"/>
      <c r="D97" s="17" t="s">
        <v>145</v>
      </c>
      <c r="E97" s="17" t="s">
        <v>146</v>
      </c>
      <c r="F97" s="17" t="s">
        <v>147</v>
      </c>
      <c r="G97" s="17" t="s">
        <v>148</v>
      </c>
      <c r="H97" s="128" t="s">
        <v>149</v>
      </c>
      <c r="I97" s="18" t="s">
        <v>166</v>
      </c>
    </row>
    <row r="98" spans="1:9" ht="13.95" customHeight="1" thickBot="1" x14ac:dyDescent="0.3">
      <c r="A98" s="724" t="s">
        <v>183</v>
      </c>
      <c r="B98" s="727" t="s">
        <v>134</v>
      </c>
      <c r="C98" s="122" t="s">
        <v>152</v>
      </c>
      <c r="D98" s="155"/>
      <c r="E98" s="160"/>
      <c r="F98" s="299">
        <v>20</v>
      </c>
      <c r="G98" s="263">
        <v>11220</v>
      </c>
      <c r="H98" s="173">
        <v>11305</v>
      </c>
      <c r="I98" s="730" t="s">
        <v>425</v>
      </c>
    </row>
    <row r="99" spans="1:9" ht="15" customHeight="1" thickBot="1" x14ac:dyDescent="0.3">
      <c r="A99" s="725"/>
      <c r="B99" s="728"/>
      <c r="C99" s="122" t="s">
        <v>154</v>
      </c>
      <c r="D99" s="9"/>
      <c r="E99" s="131"/>
      <c r="F99" s="363">
        <v>1283</v>
      </c>
      <c r="G99" s="363">
        <v>11600</v>
      </c>
      <c r="H99" s="409">
        <v>12772</v>
      </c>
      <c r="I99" s="731"/>
    </row>
    <row r="100" spans="1:9" ht="13.8" thickBot="1" x14ac:dyDescent="0.3">
      <c r="A100" s="725"/>
      <c r="B100" s="728"/>
      <c r="C100" s="736"/>
      <c r="D100" s="687" t="s">
        <v>155</v>
      </c>
      <c r="E100" s="688"/>
      <c r="F100" s="688"/>
      <c r="G100" s="688"/>
      <c r="H100" s="688"/>
      <c r="I100" s="731"/>
    </row>
    <row r="101" spans="1:9" ht="82.2" customHeight="1" thickBot="1" x14ac:dyDescent="0.3">
      <c r="A101" s="726"/>
      <c r="B101" s="729"/>
      <c r="C101" s="737"/>
      <c r="D101" s="721" t="s">
        <v>538</v>
      </c>
      <c r="E101" s="722"/>
      <c r="F101" s="722"/>
      <c r="G101" s="722"/>
      <c r="H101" s="722"/>
      <c r="I101" s="731"/>
    </row>
    <row r="102" spans="1:9" ht="13.8" thickBot="1" x14ac:dyDescent="0.3">
      <c r="A102" s="15" t="s">
        <v>131</v>
      </c>
      <c r="B102" s="16" t="s">
        <v>138</v>
      </c>
      <c r="C102" s="16"/>
      <c r="D102" s="17" t="s">
        <v>145</v>
      </c>
      <c r="E102" s="17" t="s">
        <v>146</v>
      </c>
      <c r="F102" s="17" t="s">
        <v>147</v>
      </c>
      <c r="G102" s="17" t="s">
        <v>148</v>
      </c>
      <c r="H102" s="164" t="s">
        <v>149</v>
      </c>
      <c r="I102" s="731"/>
    </row>
    <row r="103" spans="1:9" ht="13.8" thickBot="1" x14ac:dyDescent="0.3">
      <c r="A103" s="738">
        <v>0.35</v>
      </c>
      <c r="B103" s="741" t="s">
        <v>424</v>
      </c>
      <c r="C103" s="122" t="s">
        <v>152</v>
      </c>
      <c r="D103" s="155"/>
      <c r="E103" s="160"/>
      <c r="F103" s="160"/>
      <c r="G103" s="284"/>
      <c r="H103" s="336">
        <v>75000</v>
      </c>
      <c r="I103" s="731"/>
    </row>
    <row r="104" spans="1:9" ht="13.8" thickBot="1" x14ac:dyDescent="0.3">
      <c r="A104" s="739"/>
      <c r="B104" s="742"/>
      <c r="C104" s="122" t="s">
        <v>154</v>
      </c>
      <c r="D104" s="9"/>
      <c r="E104" s="131"/>
      <c r="F104" s="131"/>
      <c r="G104" s="131"/>
      <c r="H104" s="364" t="s">
        <v>514</v>
      </c>
      <c r="I104" s="732"/>
    </row>
    <row r="105" spans="1:9" ht="13.8" thickBot="1" x14ac:dyDescent="0.3">
      <c r="A105" s="739"/>
      <c r="B105" s="742"/>
      <c r="C105" s="736"/>
      <c r="D105" s="687" t="s">
        <v>155</v>
      </c>
      <c r="E105" s="688"/>
      <c r="F105" s="688"/>
      <c r="G105" s="688"/>
      <c r="H105" s="689"/>
      <c r="I105" s="100" t="s">
        <v>68</v>
      </c>
    </row>
    <row r="106" spans="1:9" ht="42.6" customHeight="1" thickBot="1" x14ac:dyDescent="0.3">
      <c r="A106" s="740"/>
      <c r="B106" s="743"/>
      <c r="C106" s="737"/>
      <c r="D106" s="721" t="s">
        <v>422</v>
      </c>
      <c r="E106" s="722"/>
      <c r="F106" s="722"/>
      <c r="G106" s="722"/>
      <c r="H106" s="723"/>
      <c r="I106" s="6" t="s">
        <v>182</v>
      </c>
    </row>
    <row r="107" spans="1:9" x14ac:dyDescent="0.25">
      <c r="A107" s="14"/>
      <c r="B107" s="14"/>
      <c r="C107" s="14"/>
      <c r="D107" s="14"/>
      <c r="E107" s="14"/>
      <c r="F107" s="14"/>
      <c r="G107" s="14"/>
      <c r="H107" s="14"/>
      <c r="I107" s="14"/>
    </row>
    <row r="108" spans="1:9" ht="13.8" thickBot="1" x14ac:dyDescent="0.3">
      <c r="A108" s="14"/>
      <c r="B108" s="14"/>
      <c r="C108" s="14"/>
      <c r="D108" s="14"/>
      <c r="E108" s="14"/>
      <c r="F108" s="14"/>
      <c r="G108" s="14"/>
      <c r="H108" s="14"/>
      <c r="I108" s="14"/>
    </row>
    <row r="109" spans="1:9" ht="13.8" thickBot="1" x14ac:dyDescent="0.3">
      <c r="A109" s="15" t="s">
        <v>139</v>
      </c>
      <c r="B109" s="16" t="s">
        <v>503</v>
      </c>
      <c r="C109" s="16"/>
      <c r="D109" s="17" t="s">
        <v>145</v>
      </c>
      <c r="E109" s="17" t="s">
        <v>146</v>
      </c>
      <c r="F109" s="17" t="s">
        <v>147</v>
      </c>
      <c r="G109" s="17" t="s">
        <v>148</v>
      </c>
      <c r="H109" s="128" t="s">
        <v>149</v>
      </c>
      <c r="I109" s="70" t="s">
        <v>166</v>
      </c>
    </row>
    <row r="110" spans="1:9" ht="13.95" customHeight="1" thickBot="1" x14ac:dyDescent="0.3">
      <c r="A110" s="724" t="s">
        <v>370</v>
      </c>
      <c r="B110" s="727" t="s">
        <v>431</v>
      </c>
      <c r="C110" s="122" t="s">
        <v>152</v>
      </c>
      <c r="D110" s="9"/>
      <c r="E110" s="260"/>
      <c r="F110" s="260"/>
      <c r="G110" s="260"/>
      <c r="H110" s="173">
        <v>10000</v>
      </c>
      <c r="I110" s="730" t="s">
        <v>426</v>
      </c>
    </row>
    <row r="111" spans="1:9" ht="13.95" customHeight="1" thickBot="1" x14ac:dyDescent="0.3">
      <c r="A111" s="725"/>
      <c r="B111" s="728"/>
      <c r="C111" s="122" t="s">
        <v>154</v>
      </c>
      <c r="D111" s="9"/>
      <c r="E111" s="131"/>
      <c r="F111" s="131"/>
      <c r="G111" s="131"/>
      <c r="H111" s="364" t="s">
        <v>514</v>
      </c>
      <c r="I111" s="731"/>
    </row>
    <row r="112" spans="1:9" ht="13.95" customHeight="1" thickBot="1" x14ac:dyDescent="0.3">
      <c r="A112" s="725"/>
      <c r="B112" s="728"/>
      <c r="C112" s="733"/>
      <c r="D112" s="687" t="s">
        <v>155</v>
      </c>
      <c r="E112" s="688"/>
      <c r="F112" s="688"/>
      <c r="G112" s="688"/>
      <c r="H112" s="688"/>
      <c r="I112" s="731"/>
    </row>
    <row r="113" spans="1:9" ht="22.2" customHeight="1" x14ac:dyDescent="0.25">
      <c r="A113" s="725"/>
      <c r="B113" s="728"/>
      <c r="C113" s="734"/>
      <c r="D113" s="690" t="s">
        <v>373</v>
      </c>
      <c r="E113" s="691"/>
      <c r="F113" s="691"/>
      <c r="G113" s="691"/>
      <c r="H113" s="691"/>
      <c r="I113" s="731"/>
    </row>
    <row r="114" spans="1:9" ht="13.95" customHeight="1" x14ac:dyDescent="0.25">
      <c r="A114" s="725"/>
      <c r="B114" s="728"/>
      <c r="C114" s="734"/>
      <c r="D114" s="693"/>
      <c r="E114" s="694"/>
      <c r="F114" s="694"/>
      <c r="G114" s="694"/>
      <c r="H114" s="694"/>
      <c r="I114" s="731"/>
    </row>
    <row r="115" spans="1:9" ht="30.6" customHeight="1" thickBot="1" x14ac:dyDescent="0.3">
      <c r="A115" s="726"/>
      <c r="B115" s="729"/>
      <c r="C115" s="735"/>
      <c r="D115" s="696"/>
      <c r="E115" s="697"/>
      <c r="F115" s="697"/>
      <c r="G115" s="697"/>
      <c r="H115" s="697"/>
      <c r="I115" s="731"/>
    </row>
    <row r="116" spans="1:9" ht="12.9" customHeight="1" thickBot="1" x14ac:dyDescent="0.3">
      <c r="A116" s="15" t="s">
        <v>131</v>
      </c>
      <c r="B116" s="16" t="s">
        <v>504</v>
      </c>
      <c r="C116" s="122" t="s">
        <v>152</v>
      </c>
      <c r="D116" s="9"/>
      <c r="E116" s="260"/>
      <c r="F116" s="155"/>
      <c r="G116" s="284"/>
      <c r="H116" s="173">
        <v>6125</v>
      </c>
      <c r="I116" s="731"/>
    </row>
    <row r="117" spans="1:9" ht="13.8" thickBot="1" x14ac:dyDescent="0.3">
      <c r="A117" s="718">
        <v>0.15</v>
      </c>
      <c r="B117" s="727" t="s">
        <v>505</v>
      </c>
      <c r="C117" s="122" t="s">
        <v>154</v>
      </c>
      <c r="D117" s="9"/>
      <c r="E117" s="131"/>
      <c r="F117" s="131"/>
      <c r="G117" s="392">
        <v>4865</v>
      </c>
      <c r="H117" s="364">
        <v>9018</v>
      </c>
      <c r="I117" s="732"/>
    </row>
    <row r="118" spans="1:9" ht="13.8" thickBot="1" x14ac:dyDescent="0.3">
      <c r="A118" s="719"/>
      <c r="B118" s="728"/>
      <c r="C118" s="733"/>
      <c r="D118" s="687" t="s">
        <v>155</v>
      </c>
      <c r="E118" s="688"/>
      <c r="F118" s="688"/>
      <c r="G118" s="688"/>
      <c r="H118" s="689"/>
      <c r="I118" s="100" t="s">
        <v>68</v>
      </c>
    </row>
    <row r="119" spans="1:9" x14ac:dyDescent="0.25">
      <c r="A119" s="719"/>
      <c r="B119" s="728"/>
      <c r="C119" s="734"/>
      <c r="D119" s="690" t="s">
        <v>373</v>
      </c>
      <c r="E119" s="691"/>
      <c r="F119" s="691"/>
      <c r="G119" s="691"/>
      <c r="H119" s="692"/>
      <c r="I119" s="699" t="s">
        <v>182</v>
      </c>
    </row>
    <row r="120" spans="1:9" x14ac:dyDescent="0.25">
      <c r="A120" s="719"/>
      <c r="B120" s="728"/>
      <c r="C120" s="734"/>
      <c r="D120" s="693"/>
      <c r="E120" s="694"/>
      <c r="F120" s="694"/>
      <c r="G120" s="694"/>
      <c r="H120" s="695"/>
      <c r="I120" s="700"/>
    </row>
    <row r="121" spans="1:9" ht="42" customHeight="1" thickBot="1" x14ac:dyDescent="0.3">
      <c r="A121" s="720"/>
      <c r="B121" s="729"/>
      <c r="C121" s="735"/>
      <c r="D121" s="696"/>
      <c r="E121" s="697"/>
      <c r="F121" s="697"/>
      <c r="G121" s="697"/>
      <c r="H121" s="698"/>
      <c r="I121" s="701"/>
    </row>
  </sheetData>
  <mergeCells count="97">
    <mergeCell ref="I18:I44"/>
    <mergeCell ref="I5:I9"/>
    <mergeCell ref="A6:A9"/>
    <mergeCell ref="B6:B9"/>
    <mergeCell ref="C8:C9"/>
    <mergeCell ref="D8:H8"/>
    <mergeCell ref="D9:H9"/>
    <mergeCell ref="D14:H14"/>
    <mergeCell ref="A18:A46"/>
    <mergeCell ref="B18:B21"/>
    <mergeCell ref="C20:C21"/>
    <mergeCell ref="D20:H20"/>
    <mergeCell ref="D21:H21"/>
    <mergeCell ref="B23:B26"/>
    <mergeCell ref="C25:H25"/>
    <mergeCell ref="C26:H26"/>
    <mergeCell ref="B28:B31"/>
    <mergeCell ref="C30:C31"/>
    <mergeCell ref="D30:H30"/>
    <mergeCell ref="D31:H31"/>
    <mergeCell ref="B33:B36"/>
    <mergeCell ref="C35:C36"/>
    <mergeCell ref="D35:H35"/>
    <mergeCell ref="D36:H36"/>
    <mergeCell ref="B38:B41"/>
    <mergeCell ref="C40:C41"/>
    <mergeCell ref="D40:H40"/>
    <mergeCell ref="D41:H41"/>
    <mergeCell ref="B43:B46"/>
    <mergeCell ref="C45:C46"/>
    <mergeCell ref="D45:H45"/>
    <mergeCell ref="D46:H46"/>
    <mergeCell ref="I75:I76"/>
    <mergeCell ref="C77:C78"/>
    <mergeCell ref="D77:H77"/>
    <mergeCell ref="D78:H78"/>
    <mergeCell ref="A49:A72"/>
    <mergeCell ref="B49:B52"/>
    <mergeCell ref="D67:H67"/>
    <mergeCell ref="I49:I70"/>
    <mergeCell ref="C51:C52"/>
    <mergeCell ref="D51:H51"/>
    <mergeCell ref="D52:H52"/>
    <mergeCell ref="B54:B57"/>
    <mergeCell ref="C56:H56"/>
    <mergeCell ref="C57:H57"/>
    <mergeCell ref="B64:B67"/>
    <mergeCell ref="C66:C67"/>
    <mergeCell ref="A81:A82"/>
    <mergeCell ref="B81:B84"/>
    <mergeCell ref="I81:I82"/>
    <mergeCell ref="C83:C84"/>
    <mergeCell ref="D83:H83"/>
    <mergeCell ref="D84:H84"/>
    <mergeCell ref="A87:A88"/>
    <mergeCell ref="C94:C95"/>
    <mergeCell ref="D94:H94"/>
    <mergeCell ref="D95:H95"/>
    <mergeCell ref="A117:A121"/>
    <mergeCell ref="B117:B121"/>
    <mergeCell ref="C118:C121"/>
    <mergeCell ref="A98:A101"/>
    <mergeCell ref="B98:B101"/>
    <mergeCell ref="C100:C101"/>
    <mergeCell ref="A103:A106"/>
    <mergeCell ref="B103:B106"/>
    <mergeCell ref="C105:C106"/>
    <mergeCell ref="A110:A115"/>
    <mergeCell ref="B110:B115"/>
    <mergeCell ref="C112:C115"/>
    <mergeCell ref="D119:H121"/>
    <mergeCell ref="I119:I121"/>
    <mergeCell ref="I87:I93"/>
    <mergeCell ref="D89:H89"/>
    <mergeCell ref="D90:H90"/>
    <mergeCell ref="I110:I117"/>
    <mergeCell ref="I98:I104"/>
    <mergeCell ref="D106:H106"/>
    <mergeCell ref="D100:H100"/>
    <mergeCell ref="D101:H101"/>
    <mergeCell ref="D105:H105"/>
    <mergeCell ref="B59:B62"/>
    <mergeCell ref="C61:C62"/>
    <mergeCell ref="D61:H61"/>
    <mergeCell ref="D62:H62"/>
    <mergeCell ref="D118:H118"/>
    <mergeCell ref="C89:C90"/>
    <mergeCell ref="B87:B90"/>
    <mergeCell ref="B92:B95"/>
    <mergeCell ref="D72:H72"/>
    <mergeCell ref="B75:B78"/>
    <mergeCell ref="D66:H66"/>
    <mergeCell ref="B69:B72"/>
    <mergeCell ref="C71:C72"/>
    <mergeCell ref="D71:H71"/>
    <mergeCell ref="D112:H112"/>
    <mergeCell ref="D113:H115"/>
  </mergeCells>
  <pageMargins left="0.74803149606299213" right="0.74803149606299213" top="0.98425196850393704" bottom="0.98425196850393704" header="0.51181102362204722" footer="0.51181102362204722"/>
  <pageSetup paperSize="9" scale="21" orientation="landscape" r:id="rId1"/>
  <headerFooter alignWithMargins="0">
    <oddFooter>&amp;LUpdated January 2011</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3683D-83D0-4A18-ABEC-3282DAF3CEC7}">
  <sheetPr>
    <tabColor theme="6" tint="-0.249977111117893"/>
    <pageSetUpPr fitToPage="1"/>
  </sheetPr>
  <dimension ref="A1:I121"/>
  <sheetViews>
    <sheetView zoomScale="64" zoomScaleNormal="90" workbookViewId="0">
      <selection activeCell="B38" sqref="B38:B41"/>
    </sheetView>
  </sheetViews>
  <sheetFormatPr defaultRowHeight="13.2" x14ac:dyDescent="0.25"/>
  <cols>
    <col min="1" max="1" width="30.5546875" customWidth="1"/>
    <col min="2" max="2" width="24.5546875" customWidth="1"/>
    <col min="3" max="3" width="20.109375" customWidth="1"/>
    <col min="4" max="8" width="20.6640625" style="92" customWidth="1"/>
    <col min="9" max="9" width="62.88671875" customWidth="1"/>
    <col min="10" max="10" width="9.33203125" customWidth="1"/>
  </cols>
  <sheetData>
    <row r="1" spans="1:9" s="114" customFormat="1" ht="47.4" customHeight="1" x14ac:dyDescent="0.5">
      <c r="A1" s="115" t="s">
        <v>382</v>
      </c>
      <c r="B1" s="115"/>
      <c r="C1" s="115"/>
      <c r="D1" s="117"/>
      <c r="E1" s="117"/>
      <c r="F1" s="117"/>
      <c r="G1" s="117"/>
      <c r="H1" s="117"/>
    </row>
    <row r="2" spans="1:9" s="120" customFormat="1" ht="15.6" customHeight="1" x14ac:dyDescent="0.5">
      <c r="A2" s="118"/>
      <c r="B2" s="118"/>
      <c r="C2" s="118"/>
      <c r="D2" s="119"/>
      <c r="E2" s="119"/>
      <c r="F2" s="119"/>
      <c r="G2" s="119"/>
      <c r="H2" s="119"/>
    </row>
    <row r="3" spans="1:9" ht="13.8" x14ac:dyDescent="0.25">
      <c r="A3" s="22" t="s">
        <v>142</v>
      </c>
      <c r="B3" s="21"/>
      <c r="D3" s="91"/>
      <c r="E3" s="91"/>
      <c r="F3" s="91"/>
      <c r="G3" s="91"/>
    </row>
    <row r="4" spans="1:9" ht="13.8" thickBot="1" x14ac:dyDescent="0.3"/>
    <row r="5" spans="1:9" ht="13.8" thickBot="1" x14ac:dyDescent="0.3">
      <c r="A5" s="15" t="s">
        <v>143</v>
      </c>
      <c r="B5" s="16" t="s">
        <v>144</v>
      </c>
      <c r="C5" s="16"/>
      <c r="D5" s="17" t="s">
        <v>145</v>
      </c>
      <c r="E5" s="17" t="s">
        <v>146</v>
      </c>
      <c r="F5" s="17" t="s">
        <v>147</v>
      </c>
      <c r="G5" s="17" t="s">
        <v>148</v>
      </c>
      <c r="H5" s="98" t="s">
        <v>149</v>
      </c>
      <c r="I5" s="736"/>
    </row>
    <row r="6" spans="1:9" ht="13.8" thickBot="1" x14ac:dyDescent="0.3">
      <c r="A6" s="772" t="s">
        <v>362</v>
      </c>
      <c r="B6" s="728" t="s">
        <v>151</v>
      </c>
      <c r="C6" s="105" t="s">
        <v>152</v>
      </c>
      <c r="D6" s="9"/>
      <c r="E6" s="160"/>
      <c r="F6" s="160"/>
      <c r="G6" s="161"/>
      <c r="H6" s="129" t="s">
        <v>153</v>
      </c>
      <c r="I6" s="750"/>
    </row>
    <row r="7" spans="1:9" ht="13.8" thickBot="1" x14ac:dyDescent="0.3">
      <c r="A7" s="772"/>
      <c r="B7" s="728"/>
      <c r="C7" s="122" t="s">
        <v>154</v>
      </c>
      <c r="D7" s="131"/>
      <c r="E7" s="131"/>
      <c r="F7" s="131"/>
      <c r="G7" s="162"/>
      <c r="H7" s="97"/>
      <c r="I7" s="750"/>
    </row>
    <row r="8" spans="1:9" ht="12.6" customHeight="1" thickBot="1" x14ac:dyDescent="0.3">
      <c r="A8" s="772"/>
      <c r="B8" s="728"/>
      <c r="C8" s="736"/>
      <c r="D8" s="687" t="s">
        <v>155</v>
      </c>
      <c r="E8" s="688"/>
      <c r="F8" s="688"/>
      <c r="G8" s="688"/>
      <c r="H8" s="688"/>
      <c r="I8" s="750"/>
    </row>
    <row r="9" spans="1:9" ht="79.2" customHeight="1" thickBot="1" x14ac:dyDescent="0.3">
      <c r="A9" s="773"/>
      <c r="B9" s="729"/>
      <c r="C9" s="737"/>
      <c r="D9" s="721" t="s">
        <v>408</v>
      </c>
      <c r="E9" s="722"/>
      <c r="F9" s="722"/>
      <c r="G9" s="722"/>
      <c r="H9" s="722"/>
      <c r="I9" s="737"/>
    </row>
    <row r="10" spans="1:9" ht="12.75" hidden="1" customHeight="1" thickBot="1" x14ac:dyDescent="0.3">
      <c r="A10" s="93"/>
      <c r="B10" s="2" t="s">
        <v>157</v>
      </c>
      <c r="C10" s="2"/>
      <c r="D10" s="3" t="s">
        <v>145</v>
      </c>
      <c r="E10" s="3" t="s">
        <v>158</v>
      </c>
      <c r="F10" s="3" t="s">
        <v>159</v>
      </c>
      <c r="G10" s="3"/>
      <c r="H10" s="3" t="s">
        <v>160</v>
      </c>
      <c r="I10" s="49"/>
    </row>
    <row r="11" spans="1:9" ht="12.75" hidden="1" customHeight="1" thickBot="1" x14ac:dyDescent="0.3">
      <c r="A11" s="93"/>
      <c r="B11" s="4"/>
      <c r="C11" s="5" t="s">
        <v>152</v>
      </c>
      <c r="D11" s="6"/>
      <c r="E11" s="6"/>
      <c r="F11" s="6"/>
      <c r="G11" s="125"/>
      <c r="H11" s="77" t="s">
        <v>161</v>
      </c>
      <c r="I11" s="49"/>
    </row>
    <row r="12" spans="1:9" ht="12.75" hidden="1" customHeight="1" thickBot="1" x14ac:dyDescent="0.3">
      <c r="A12" s="93"/>
      <c r="B12" s="7"/>
      <c r="C12" s="8" t="s">
        <v>154</v>
      </c>
      <c r="D12" s="9"/>
      <c r="E12" s="10"/>
      <c r="F12" s="10"/>
      <c r="G12" s="10"/>
      <c r="H12" s="10"/>
      <c r="I12" s="49"/>
    </row>
    <row r="13" spans="1:9" ht="12.75" hidden="1" customHeight="1" thickBot="1" x14ac:dyDescent="0.3">
      <c r="A13" s="93"/>
      <c r="B13" s="7"/>
      <c r="C13" s="11"/>
      <c r="D13" s="46" t="s">
        <v>162</v>
      </c>
      <c r="E13" s="47"/>
      <c r="F13" s="47"/>
      <c r="G13" s="47"/>
      <c r="H13" s="48"/>
      <c r="I13" s="49"/>
    </row>
    <row r="14" spans="1:9" ht="15" hidden="1" customHeight="1" thickBot="1" x14ac:dyDescent="0.3">
      <c r="A14" s="94"/>
      <c r="B14" s="12"/>
      <c r="C14" s="13"/>
      <c r="D14" s="756" t="s">
        <v>163</v>
      </c>
      <c r="E14" s="757"/>
      <c r="F14" s="757"/>
      <c r="G14" s="757"/>
      <c r="H14" s="757"/>
      <c r="I14" s="50"/>
    </row>
    <row r="15" spans="1:9" ht="12.75" customHeight="1" x14ac:dyDescent="0.25">
      <c r="A15" s="14"/>
      <c r="B15" s="14"/>
      <c r="C15" s="14"/>
      <c r="D15" s="14"/>
      <c r="E15" s="14"/>
      <c r="F15" s="14"/>
      <c r="G15" s="14"/>
      <c r="H15" s="14"/>
      <c r="I15" s="14"/>
    </row>
    <row r="16" spans="1:9" ht="12.75" customHeight="1" thickBot="1" x14ac:dyDescent="0.3">
      <c r="A16" s="14"/>
      <c r="B16" s="14"/>
      <c r="C16" s="14"/>
      <c r="D16" s="14"/>
      <c r="E16" s="14"/>
      <c r="F16" s="14"/>
      <c r="G16" s="14"/>
      <c r="H16" s="14"/>
      <c r="I16" s="14"/>
    </row>
    <row r="17" spans="1:9" ht="12.75" customHeight="1" thickBot="1" x14ac:dyDescent="0.3">
      <c r="A17" s="86" t="s">
        <v>364</v>
      </c>
      <c r="B17" s="87" t="s">
        <v>375</v>
      </c>
      <c r="C17" s="88"/>
      <c r="D17" s="17" t="s">
        <v>145</v>
      </c>
      <c r="E17" s="17" t="s">
        <v>146</v>
      </c>
      <c r="F17" s="17" t="s">
        <v>147</v>
      </c>
      <c r="G17" s="17" t="s">
        <v>148</v>
      </c>
      <c r="H17" s="128" t="s">
        <v>149</v>
      </c>
      <c r="I17" s="70" t="s">
        <v>166</v>
      </c>
    </row>
    <row r="18" spans="1:9" ht="13.8" thickBot="1" x14ac:dyDescent="0.3">
      <c r="A18" s="702" t="s">
        <v>366</v>
      </c>
      <c r="B18" s="762" t="s">
        <v>363</v>
      </c>
      <c r="C18" s="121" t="s">
        <v>152</v>
      </c>
      <c r="D18" s="131"/>
      <c r="E18" s="160"/>
      <c r="F18" s="160"/>
      <c r="G18" s="161"/>
      <c r="H18" s="300">
        <v>1430</v>
      </c>
      <c r="I18" s="730" t="s">
        <v>374</v>
      </c>
    </row>
    <row r="19" spans="1:9" ht="13.8" thickBot="1" x14ac:dyDescent="0.3">
      <c r="A19" s="703"/>
      <c r="B19" s="763"/>
      <c r="C19" s="122" t="s">
        <v>154</v>
      </c>
      <c r="D19" s="131"/>
      <c r="E19" s="131"/>
      <c r="F19" s="131"/>
      <c r="G19" s="283"/>
      <c r="H19" s="97"/>
      <c r="I19" s="731"/>
    </row>
    <row r="20" spans="1:9" ht="12.6" customHeight="1" thickBot="1" x14ac:dyDescent="0.3">
      <c r="A20" s="703"/>
      <c r="B20" s="763"/>
      <c r="C20" s="736"/>
      <c r="D20" s="688" t="s">
        <v>155</v>
      </c>
      <c r="E20" s="688"/>
      <c r="F20" s="688"/>
      <c r="G20" s="688"/>
      <c r="H20" s="688"/>
      <c r="I20" s="731"/>
    </row>
    <row r="21" spans="1:9" ht="42.6" customHeight="1" thickBot="1" x14ac:dyDescent="0.3">
      <c r="A21" s="703"/>
      <c r="B21" s="763"/>
      <c r="C21" s="737"/>
      <c r="D21" s="722" t="s">
        <v>413</v>
      </c>
      <c r="E21" s="722"/>
      <c r="F21" s="722"/>
      <c r="G21" s="722"/>
      <c r="H21" s="722"/>
      <c r="I21" s="731"/>
    </row>
    <row r="22" spans="1:9" ht="12.6" hidden="1" customHeight="1" thickBot="1" x14ac:dyDescent="0.3">
      <c r="A22" s="703"/>
      <c r="B22" s="71" t="s">
        <v>167</v>
      </c>
      <c r="C22" s="75"/>
      <c r="D22" s="3" t="s">
        <v>145</v>
      </c>
      <c r="E22" s="3" t="s">
        <v>158</v>
      </c>
      <c r="F22" s="3" t="s">
        <v>159</v>
      </c>
      <c r="G22" s="126"/>
      <c r="H22" s="126" t="s">
        <v>160</v>
      </c>
      <c r="I22" s="731"/>
    </row>
    <row r="23" spans="1:9" ht="12.6" hidden="1" customHeight="1" thickBot="1" x14ac:dyDescent="0.3">
      <c r="A23" s="703"/>
      <c r="B23" s="751"/>
      <c r="C23" s="72" t="s">
        <v>152</v>
      </c>
      <c r="D23" s="6"/>
      <c r="E23" s="6"/>
      <c r="F23" s="6"/>
      <c r="G23" s="125"/>
      <c r="H23" s="104" t="s">
        <v>161</v>
      </c>
      <c r="I23" s="731"/>
    </row>
    <row r="24" spans="1:9" ht="12.6" hidden="1" customHeight="1" thickBot="1" x14ac:dyDescent="0.3">
      <c r="A24" s="703"/>
      <c r="B24" s="752"/>
      <c r="C24" s="73" t="s">
        <v>154</v>
      </c>
      <c r="D24" s="9"/>
      <c r="E24" s="10"/>
      <c r="F24" s="10"/>
      <c r="G24" s="97"/>
      <c r="H24" s="97"/>
      <c r="I24" s="731"/>
    </row>
    <row r="25" spans="1:9" ht="12.6" hidden="1" customHeight="1" thickBot="1" x14ac:dyDescent="0.3">
      <c r="A25" s="703"/>
      <c r="B25" s="752"/>
      <c r="C25" s="754" t="s">
        <v>155</v>
      </c>
      <c r="D25" s="755"/>
      <c r="E25" s="755"/>
      <c r="F25" s="755"/>
      <c r="G25" s="755"/>
      <c r="H25" s="755"/>
      <c r="I25" s="731"/>
    </row>
    <row r="26" spans="1:9" ht="38.25" hidden="1" customHeight="1" thickBot="1" x14ac:dyDescent="0.3">
      <c r="A26" s="703"/>
      <c r="B26" s="753"/>
      <c r="C26" s="756" t="s">
        <v>163</v>
      </c>
      <c r="D26" s="757"/>
      <c r="E26" s="757"/>
      <c r="F26" s="757"/>
      <c r="G26" s="757"/>
      <c r="H26" s="757"/>
      <c r="I26" s="731"/>
    </row>
    <row r="27" spans="1:9" ht="13.8" thickBot="1" x14ac:dyDescent="0.3">
      <c r="A27" s="703"/>
      <c r="B27" s="87" t="s">
        <v>376</v>
      </c>
      <c r="C27" s="88"/>
      <c r="D27" s="17" t="s">
        <v>145</v>
      </c>
      <c r="E27" s="17" t="s">
        <v>146</v>
      </c>
      <c r="F27" s="17" t="s">
        <v>147</v>
      </c>
      <c r="G27" s="17" t="s">
        <v>148</v>
      </c>
      <c r="H27" s="164" t="s">
        <v>149</v>
      </c>
      <c r="I27" s="731"/>
    </row>
    <row r="28" spans="1:9" ht="13.8" thickBot="1" x14ac:dyDescent="0.3">
      <c r="A28" s="703"/>
      <c r="B28" s="762" t="s">
        <v>168</v>
      </c>
      <c r="C28" s="121" t="s">
        <v>152</v>
      </c>
      <c r="D28" s="131"/>
      <c r="E28" s="160"/>
      <c r="F28" s="160"/>
      <c r="G28" s="161"/>
      <c r="H28" s="300">
        <v>540</v>
      </c>
      <c r="I28" s="731"/>
    </row>
    <row r="29" spans="1:9" ht="13.8" thickBot="1" x14ac:dyDescent="0.3">
      <c r="A29" s="703"/>
      <c r="B29" s="763"/>
      <c r="C29" s="122" t="s">
        <v>154</v>
      </c>
      <c r="D29" s="9"/>
      <c r="E29" s="160"/>
      <c r="F29" s="160"/>
      <c r="G29" s="97"/>
      <c r="H29" s="97"/>
      <c r="I29" s="731"/>
    </row>
    <row r="30" spans="1:9" ht="13.8" thickBot="1" x14ac:dyDescent="0.3">
      <c r="A30" s="703"/>
      <c r="B30" s="763"/>
      <c r="C30" s="736"/>
      <c r="D30" s="688" t="s">
        <v>155</v>
      </c>
      <c r="E30" s="688"/>
      <c r="F30" s="688"/>
      <c r="G30" s="688"/>
      <c r="H30" s="761"/>
      <c r="I30" s="731"/>
    </row>
    <row r="31" spans="1:9" ht="28.95" customHeight="1" thickBot="1" x14ac:dyDescent="0.3">
      <c r="A31" s="703"/>
      <c r="B31" s="764"/>
      <c r="C31" s="737"/>
      <c r="D31" s="722" t="s">
        <v>416</v>
      </c>
      <c r="E31" s="722"/>
      <c r="F31" s="722"/>
      <c r="G31" s="722"/>
      <c r="H31" s="723"/>
      <c r="I31" s="731"/>
    </row>
    <row r="32" spans="1:9" ht="13.8" thickBot="1" x14ac:dyDescent="0.3">
      <c r="A32" s="703"/>
      <c r="B32" s="16" t="s">
        <v>377</v>
      </c>
      <c r="C32" s="16"/>
      <c r="D32" s="17" t="s">
        <v>145</v>
      </c>
      <c r="E32" s="17" t="s">
        <v>146</v>
      </c>
      <c r="F32" s="17" t="s">
        <v>147</v>
      </c>
      <c r="G32" s="17" t="s">
        <v>148</v>
      </c>
      <c r="H32" s="128" t="s">
        <v>149</v>
      </c>
      <c r="I32" s="731"/>
    </row>
    <row r="33" spans="1:9" ht="13.8" thickBot="1" x14ac:dyDescent="0.3">
      <c r="A33" s="703"/>
      <c r="B33" s="727" t="s">
        <v>137</v>
      </c>
      <c r="C33" s="122" t="s">
        <v>152</v>
      </c>
      <c r="D33" s="9"/>
      <c r="E33" s="260"/>
      <c r="F33" s="260"/>
      <c r="G33" s="263">
        <v>130</v>
      </c>
      <c r="H33" s="173">
        <v>151</v>
      </c>
      <c r="I33" s="731"/>
    </row>
    <row r="34" spans="1:9" ht="13.8" thickBot="1" x14ac:dyDescent="0.3">
      <c r="A34" s="703"/>
      <c r="B34" s="728"/>
      <c r="C34" s="122" t="s">
        <v>154</v>
      </c>
      <c r="D34" s="9"/>
      <c r="E34" s="131"/>
      <c r="F34" s="131"/>
      <c r="G34" s="10"/>
      <c r="H34" s="10"/>
      <c r="I34" s="731"/>
    </row>
    <row r="35" spans="1:9" ht="13.8" thickBot="1" x14ac:dyDescent="0.3">
      <c r="A35" s="703"/>
      <c r="B35" s="728"/>
      <c r="C35" s="736"/>
      <c r="D35" s="687" t="s">
        <v>155</v>
      </c>
      <c r="E35" s="688"/>
      <c r="F35" s="688"/>
      <c r="G35" s="688"/>
      <c r="H35" s="689"/>
      <c r="I35" s="731"/>
    </row>
    <row r="36" spans="1:9" ht="42" customHeight="1" thickBot="1" x14ac:dyDescent="0.3">
      <c r="A36" s="703"/>
      <c r="B36" s="729"/>
      <c r="C36" s="737"/>
      <c r="D36" s="767" t="s">
        <v>415</v>
      </c>
      <c r="E36" s="768"/>
      <c r="F36" s="768"/>
      <c r="G36" s="768"/>
      <c r="H36" s="780"/>
      <c r="I36" s="731"/>
    </row>
    <row r="37" spans="1:9" ht="13.8" thickBot="1" x14ac:dyDescent="0.3">
      <c r="A37" s="703"/>
      <c r="B37" s="87" t="s">
        <v>380</v>
      </c>
      <c r="C37" s="88"/>
      <c r="D37" s="17" t="s">
        <v>145</v>
      </c>
      <c r="E37" s="17" t="s">
        <v>146</v>
      </c>
      <c r="F37" s="17" t="s">
        <v>147</v>
      </c>
      <c r="G37" s="17" t="s">
        <v>148</v>
      </c>
      <c r="H37" s="164" t="s">
        <v>149</v>
      </c>
      <c r="I37" s="731"/>
    </row>
    <row r="38" spans="1:9" ht="13.8" thickBot="1" x14ac:dyDescent="0.3">
      <c r="A38" s="703"/>
      <c r="B38" s="777" t="s">
        <v>369</v>
      </c>
      <c r="C38" s="121" t="s">
        <v>152</v>
      </c>
      <c r="D38" s="131"/>
      <c r="E38" s="160"/>
      <c r="F38" s="160"/>
      <c r="G38" s="161"/>
      <c r="H38" s="301" t="s">
        <v>179</v>
      </c>
      <c r="I38" s="731"/>
    </row>
    <row r="39" spans="1:9" ht="13.8" thickBot="1" x14ac:dyDescent="0.3">
      <c r="A39" s="703"/>
      <c r="B39" s="778"/>
      <c r="C39" s="122" t="s">
        <v>154</v>
      </c>
      <c r="D39" s="9"/>
      <c r="E39" s="131"/>
      <c r="F39" s="10"/>
      <c r="G39" s="97"/>
      <c r="H39" s="97"/>
      <c r="I39" s="731"/>
    </row>
    <row r="40" spans="1:9" ht="13.8" thickBot="1" x14ac:dyDescent="0.3">
      <c r="A40" s="703"/>
      <c r="B40" s="778"/>
      <c r="C40" s="736"/>
      <c r="D40" s="688" t="s">
        <v>155</v>
      </c>
      <c r="E40" s="688"/>
      <c r="F40" s="688"/>
      <c r="G40" s="688"/>
      <c r="H40" s="761"/>
      <c r="I40" s="731"/>
    </row>
    <row r="41" spans="1:9" ht="27" customHeight="1" thickBot="1" x14ac:dyDescent="0.3">
      <c r="A41" s="703"/>
      <c r="B41" s="779"/>
      <c r="C41" s="737"/>
      <c r="D41" s="765" t="s">
        <v>417</v>
      </c>
      <c r="E41" s="765"/>
      <c r="F41" s="765"/>
      <c r="G41" s="765"/>
      <c r="H41" s="766"/>
      <c r="I41" s="731"/>
    </row>
    <row r="42" spans="1:9" ht="13.8" thickBot="1" x14ac:dyDescent="0.3">
      <c r="A42" s="703"/>
      <c r="B42" s="87" t="s">
        <v>381</v>
      </c>
      <c r="C42" s="88"/>
      <c r="D42" s="17" t="s">
        <v>145</v>
      </c>
      <c r="E42" s="17" t="s">
        <v>146</v>
      </c>
      <c r="F42" s="17" t="s">
        <v>147</v>
      </c>
      <c r="G42" s="17" t="s">
        <v>148</v>
      </c>
      <c r="H42" s="164" t="s">
        <v>149</v>
      </c>
      <c r="I42" s="731"/>
    </row>
    <row r="43" spans="1:9" ht="13.8" thickBot="1" x14ac:dyDescent="0.3">
      <c r="A43" s="703"/>
      <c r="B43" s="777" t="s">
        <v>368</v>
      </c>
      <c r="C43" s="121" t="s">
        <v>152</v>
      </c>
      <c r="D43" s="131"/>
      <c r="E43" s="160"/>
      <c r="F43" s="160"/>
      <c r="G43" s="161"/>
      <c r="H43" s="301" t="s">
        <v>179</v>
      </c>
      <c r="I43" s="731"/>
    </row>
    <row r="44" spans="1:9" ht="13.8" thickBot="1" x14ac:dyDescent="0.3">
      <c r="A44" s="703"/>
      <c r="B44" s="778"/>
      <c r="C44" s="122" t="s">
        <v>154</v>
      </c>
      <c r="D44" s="9"/>
      <c r="E44" s="131"/>
      <c r="F44" s="10"/>
      <c r="G44" s="97"/>
      <c r="H44" s="97"/>
      <c r="I44" s="731"/>
    </row>
    <row r="45" spans="1:9" ht="13.8" thickBot="1" x14ac:dyDescent="0.3">
      <c r="A45" s="703"/>
      <c r="B45" s="778"/>
      <c r="C45" s="736"/>
      <c r="D45" s="688" t="s">
        <v>155</v>
      </c>
      <c r="E45" s="688"/>
      <c r="F45" s="688"/>
      <c r="G45" s="688"/>
      <c r="H45" s="761"/>
      <c r="I45" s="731"/>
    </row>
    <row r="46" spans="1:9" ht="15.6" customHeight="1" thickBot="1" x14ac:dyDescent="0.3">
      <c r="A46" s="703"/>
      <c r="B46" s="779"/>
      <c r="C46" s="737"/>
      <c r="D46" s="765" t="s">
        <v>417</v>
      </c>
      <c r="E46" s="765"/>
      <c r="F46" s="765"/>
      <c r="G46" s="765"/>
      <c r="H46" s="766"/>
      <c r="I46" s="731"/>
    </row>
    <row r="47" spans="1:9" ht="13.8" thickBot="1" x14ac:dyDescent="0.3">
      <c r="A47" s="703"/>
      <c r="B47" s="87" t="s">
        <v>386</v>
      </c>
      <c r="C47" s="88"/>
      <c r="D47" s="17" t="s">
        <v>145</v>
      </c>
      <c r="E47" s="17" t="s">
        <v>146</v>
      </c>
      <c r="F47" s="17" t="s">
        <v>147</v>
      </c>
      <c r="G47" s="17" t="s">
        <v>148</v>
      </c>
      <c r="H47" s="164" t="s">
        <v>149</v>
      </c>
      <c r="I47" s="731"/>
    </row>
    <row r="48" spans="1:9" ht="13.95" customHeight="1" thickBot="1" x14ac:dyDescent="0.3">
      <c r="A48" s="703"/>
      <c r="B48" s="777" t="s">
        <v>170</v>
      </c>
      <c r="C48" s="121" t="s">
        <v>152</v>
      </c>
      <c r="D48" s="131"/>
      <c r="E48" s="160"/>
      <c r="F48" s="160"/>
      <c r="G48" s="161"/>
      <c r="H48" s="301" t="s">
        <v>179</v>
      </c>
      <c r="I48" s="731"/>
    </row>
    <row r="49" spans="1:9" ht="13.8" thickBot="1" x14ac:dyDescent="0.3">
      <c r="A49" s="703"/>
      <c r="B49" s="778"/>
      <c r="C49" s="122" t="s">
        <v>154</v>
      </c>
      <c r="D49" s="9"/>
      <c r="E49" s="131"/>
      <c r="F49" s="10"/>
      <c r="G49" s="97"/>
      <c r="H49" s="97"/>
      <c r="I49" s="732"/>
    </row>
    <row r="50" spans="1:9" ht="13.8" thickBot="1" x14ac:dyDescent="0.3">
      <c r="A50" s="703"/>
      <c r="B50" s="778"/>
      <c r="C50" s="736"/>
      <c r="D50" s="688" t="s">
        <v>155</v>
      </c>
      <c r="E50" s="688"/>
      <c r="F50" s="688"/>
      <c r="G50" s="688"/>
      <c r="H50" s="761"/>
      <c r="I50" s="20" t="s">
        <v>68</v>
      </c>
    </row>
    <row r="51" spans="1:9" ht="12.6" customHeight="1" thickBot="1" x14ac:dyDescent="0.3">
      <c r="A51" s="717"/>
      <c r="B51" s="779"/>
      <c r="C51" s="737"/>
      <c r="D51" s="765" t="s">
        <v>417</v>
      </c>
      <c r="E51" s="765"/>
      <c r="F51" s="765"/>
      <c r="G51" s="765"/>
      <c r="H51" s="766"/>
      <c r="I51" s="6" t="s">
        <v>171</v>
      </c>
    </row>
    <row r="52" spans="1:9" ht="14.25" customHeight="1" thickBot="1" x14ac:dyDescent="0.3">
      <c r="A52" s="80"/>
      <c r="B52" s="80"/>
      <c r="C52" s="78"/>
      <c r="D52" s="78"/>
      <c r="E52" s="78"/>
      <c r="F52" s="78"/>
      <c r="G52" s="78"/>
      <c r="H52" s="78"/>
      <c r="I52" s="79"/>
    </row>
    <row r="53" spans="1:9" ht="12.75" customHeight="1" thickBot="1" x14ac:dyDescent="0.3">
      <c r="A53" s="86" t="s">
        <v>365</v>
      </c>
      <c r="B53" s="87" t="s">
        <v>385</v>
      </c>
      <c r="C53" s="88"/>
      <c r="D53" s="17" t="s">
        <v>145</v>
      </c>
      <c r="E53" s="17" t="s">
        <v>146</v>
      </c>
      <c r="F53" s="17" t="s">
        <v>147</v>
      </c>
      <c r="G53" s="17" t="s">
        <v>148</v>
      </c>
      <c r="H53" s="128" t="s">
        <v>149</v>
      </c>
      <c r="I53" s="70" t="s">
        <v>166</v>
      </c>
    </row>
    <row r="54" spans="1:9" ht="18.600000000000001" customHeight="1" thickBot="1" x14ac:dyDescent="0.3">
      <c r="A54" s="702" t="s">
        <v>367</v>
      </c>
      <c r="B54" s="758" t="s">
        <v>172</v>
      </c>
      <c r="C54" s="121" t="s">
        <v>152</v>
      </c>
      <c r="D54" s="131"/>
      <c r="E54" s="160"/>
      <c r="F54" s="160"/>
      <c r="G54" s="10">
        <v>6000</v>
      </c>
      <c r="H54" s="173">
        <v>14100</v>
      </c>
      <c r="I54" s="730" t="s">
        <v>173</v>
      </c>
    </row>
    <row r="55" spans="1:9" ht="13.8" thickBot="1" x14ac:dyDescent="0.3">
      <c r="A55" s="703"/>
      <c r="B55" s="759"/>
      <c r="C55" s="122" t="s">
        <v>154</v>
      </c>
      <c r="D55" s="131"/>
      <c r="E55" s="131"/>
      <c r="F55" s="131"/>
      <c r="G55" s="97"/>
      <c r="H55" s="97"/>
      <c r="I55" s="731"/>
    </row>
    <row r="56" spans="1:9" ht="12.6" customHeight="1" thickBot="1" x14ac:dyDescent="0.3">
      <c r="A56" s="703"/>
      <c r="B56" s="759"/>
      <c r="C56" s="736"/>
      <c r="D56" s="688" t="s">
        <v>155</v>
      </c>
      <c r="E56" s="688"/>
      <c r="F56" s="688"/>
      <c r="G56" s="688"/>
      <c r="H56" s="688"/>
      <c r="I56" s="731"/>
    </row>
    <row r="57" spans="1:9" ht="54.6" customHeight="1" thickBot="1" x14ac:dyDescent="0.3">
      <c r="A57" s="703"/>
      <c r="B57" s="759"/>
      <c r="C57" s="737"/>
      <c r="D57" s="721" t="s">
        <v>419</v>
      </c>
      <c r="E57" s="722"/>
      <c r="F57" s="722"/>
      <c r="G57" s="722"/>
      <c r="H57" s="723"/>
      <c r="I57" s="731"/>
    </row>
    <row r="58" spans="1:9" ht="12.6" hidden="1" customHeight="1" x14ac:dyDescent="0.25">
      <c r="A58" s="703"/>
      <c r="B58" s="71" t="s">
        <v>167</v>
      </c>
      <c r="C58" s="75"/>
      <c r="D58" s="3" t="s">
        <v>145</v>
      </c>
      <c r="E58" s="3" t="s">
        <v>158</v>
      </c>
      <c r="F58" s="3" t="s">
        <v>159</v>
      </c>
      <c r="G58" s="126"/>
      <c r="H58" s="126" t="s">
        <v>160</v>
      </c>
      <c r="I58" s="731"/>
    </row>
    <row r="59" spans="1:9" ht="12.6" hidden="1" customHeight="1" x14ac:dyDescent="0.25">
      <c r="A59" s="703"/>
      <c r="B59" s="751"/>
      <c r="C59" s="72" t="s">
        <v>152</v>
      </c>
      <c r="D59" s="6"/>
      <c r="E59" s="6"/>
      <c r="F59" s="6"/>
      <c r="G59" s="125"/>
      <c r="H59" s="104" t="s">
        <v>161</v>
      </c>
      <c r="I59" s="731"/>
    </row>
    <row r="60" spans="1:9" ht="12.6" hidden="1" customHeight="1" x14ac:dyDescent="0.25">
      <c r="A60" s="703"/>
      <c r="B60" s="752"/>
      <c r="C60" s="73" t="s">
        <v>154</v>
      </c>
      <c r="D60" s="9"/>
      <c r="E60" s="10"/>
      <c r="F60" s="10"/>
      <c r="G60" s="97"/>
      <c r="H60" s="97"/>
      <c r="I60" s="731"/>
    </row>
    <row r="61" spans="1:9" ht="12.6" hidden="1" customHeight="1" x14ac:dyDescent="0.25">
      <c r="A61" s="703"/>
      <c r="B61" s="752"/>
      <c r="C61" s="754" t="s">
        <v>155</v>
      </c>
      <c r="D61" s="755"/>
      <c r="E61" s="755"/>
      <c r="F61" s="755"/>
      <c r="G61" s="755"/>
      <c r="H61" s="755"/>
      <c r="I61" s="731"/>
    </row>
    <row r="62" spans="1:9" ht="38.25" hidden="1" customHeight="1" x14ac:dyDescent="0.25">
      <c r="A62" s="703"/>
      <c r="B62" s="753"/>
      <c r="C62" s="756" t="s">
        <v>163</v>
      </c>
      <c r="D62" s="757"/>
      <c r="E62" s="757"/>
      <c r="F62" s="757"/>
      <c r="G62" s="757"/>
      <c r="H62" s="757"/>
      <c r="I62" s="731"/>
    </row>
    <row r="63" spans="1:9" ht="13.8" thickBot="1" x14ac:dyDescent="0.3">
      <c r="A63" s="703"/>
      <c r="B63" s="87" t="s">
        <v>393</v>
      </c>
      <c r="C63" s="88"/>
      <c r="D63" s="17" t="s">
        <v>145</v>
      </c>
      <c r="E63" s="17" t="s">
        <v>146</v>
      </c>
      <c r="F63" s="17" t="s">
        <v>147</v>
      </c>
      <c r="G63" s="17" t="s">
        <v>148</v>
      </c>
      <c r="H63" s="164" t="s">
        <v>149</v>
      </c>
      <c r="I63" s="731"/>
    </row>
    <row r="64" spans="1:9" ht="13.8" thickBot="1" x14ac:dyDescent="0.3">
      <c r="A64" s="703"/>
      <c r="B64" s="781" t="s">
        <v>384</v>
      </c>
      <c r="C64" s="121" t="s">
        <v>152</v>
      </c>
      <c r="D64" s="131"/>
      <c r="E64" s="160"/>
      <c r="F64" s="160"/>
      <c r="G64" s="161"/>
      <c r="H64" s="301" t="s">
        <v>179</v>
      </c>
      <c r="I64" s="731"/>
    </row>
    <row r="65" spans="1:9" ht="13.8" thickBot="1" x14ac:dyDescent="0.3">
      <c r="A65" s="703"/>
      <c r="B65" s="782"/>
      <c r="C65" s="122" t="s">
        <v>154</v>
      </c>
      <c r="D65" s="9"/>
      <c r="E65" s="131"/>
      <c r="F65" s="10"/>
      <c r="G65" s="97"/>
      <c r="H65" s="97"/>
      <c r="I65" s="731"/>
    </row>
    <row r="66" spans="1:9" ht="13.8" thickBot="1" x14ac:dyDescent="0.3">
      <c r="A66" s="703"/>
      <c r="B66" s="782"/>
      <c r="C66" s="736"/>
      <c r="D66" s="688" t="s">
        <v>155</v>
      </c>
      <c r="E66" s="688"/>
      <c r="F66" s="688"/>
      <c r="G66" s="688"/>
      <c r="H66" s="761"/>
      <c r="I66" s="731"/>
    </row>
    <row r="67" spans="1:9" ht="43.95" customHeight="1" thickBot="1" x14ac:dyDescent="0.3">
      <c r="A67" s="703"/>
      <c r="B67" s="783"/>
      <c r="C67" s="737"/>
      <c r="D67" s="765" t="s">
        <v>417</v>
      </c>
      <c r="E67" s="765"/>
      <c r="F67" s="765"/>
      <c r="G67" s="765"/>
      <c r="H67" s="766"/>
      <c r="I67" s="731"/>
    </row>
    <row r="68" spans="1:9" ht="13.8" thickBot="1" x14ac:dyDescent="0.3">
      <c r="A68" s="703"/>
      <c r="B68" s="87" t="s">
        <v>394</v>
      </c>
      <c r="C68" s="88"/>
      <c r="D68" s="17" t="s">
        <v>145</v>
      </c>
      <c r="E68" s="17" t="s">
        <v>146</v>
      </c>
      <c r="F68" s="17" t="s">
        <v>147</v>
      </c>
      <c r="G68" s="17" t="s">
        <v>148</v>
      </c>
      <c r="H68" s="164" t="s">
        <v>149</v>
      </c>
      <c r="I68" s="731"/>
    </row>
    <row r="69" spans="1:9" ht="13.8" thickBot="1" x14ac:dyDescent="0.3">
      <c r="A69" s="703"/>
      <c r="B69" s="781" t="s">
        <v>383</v>
      </c>
      <c r="C69" s="121" t="s">
        <v>152</v>
      </c>
      <c r="D69" s="131"/>
      <c r="E69" s="160"/>
      <c r="F69" s="160"/>
      <c r="G69" s="161"/>
      <c r="H69" s="301" t="s">
        <v>179</v>
      </c>
      <c r="I69" s="731"/>
    </row>
    <row r="70" spans="1:9" ht="13.8" thickBot="1" x14ac:dyDescent="0.3">
      <c r="A70" s="703"/>
      <c r="B70" s="782"/>
      <c r="C70" s="122" t="s">
        <v>154</v>
      </c>
      <c r="D70" s="9"/>
      <c r="E70" s="131"/>
      <c r="F70" s="10"/>
      <c r="G70" s="97"/>
      <c r="H70" s="97"/>
      <c r="I70" s="731"/>
    </row>
    <row r="71" spans="1:9" ht="13.8" thickBot="1" x14ac:dyDescent="0.3">
      <c r="A71" s="703"/>
      <c r="B71" s="782"/>
      <c r="C71" s="736"/>
      <c r="D71" s="688" t="s">
        <v>155</v>
      </c>
      <c r="E71" s="688"/>
      <c r="F71" s="688"/>
      <c r="G71" s="688"/>
      <c r="H71" s="761"/>
      <c r="I71" s="731"/>
    </row>
    <row r="72" spans="1:9" ht="28.95" customHeight="1" thickBot="1" x14ac:dyDescent="0.3">
      <c r="A72" s="703"/>
      <c r="B72" s="783"/>
      <c r="C72" s="737"/>
      <c r="D72" s="765" t="s">
        <v>417</v>
      </c>
      <c r="E72" s="765"/>
      <c r="F72" s="765"/>
      <c r="G72" s="765"/>
      <c r="H72" s="766"/>
      <c r="I72" s="731"/>
    </row>
    <row r="73" spans="1:9" ht="13.8" thickBot="1" x14ac:dyDescent="0.3">
      <c r="A73" s="703"/>
      <c r="B73" s="87" t="s">
        <v>395</v>
      </c>
      <c r="C73" s="88"/>
      <c r="D73" s="17" t="s">
        <v>145</v>
      </c>
      <c r="E73" s="17" t="s">
        <v>146</v>
      </c>
      <c r="F73" s="17" t="s">
        <v>147</v>
      </c>
      <c r="G73" s="17" t="s">
        <v>148</v>
      </c>
      <c r="H73" s="164" t="s">
        <v>149</v>
      </c>
      <c r="I73" s="731"/>
    </row>
    <row r="74" spans="1:9" ht="13.95" customHeight="1" thickBot="1" x14ac:dyDescent="0.3">
      <c r="A74" s="703"/>
      <c r="B74" s="758" t="s">
        <v>175</v>
      </c>
      <c r="C74" s="121" t="s">
        <v>152</v>
      </c>
      <c r="D74" s="131"/>
      <c r="E74" s="160"/>
      <c r="F74" s="160"/>
      <c r="G74" s="161"/>
      <c r="H74" s="165"/>
      <c r="I74" s="731"/>
    </row>
    <row r="75" spans="1:9" ht="13.8" thickBot="1" x14ac:dyDescent="0.3">
      <c r="A75" s="703"/>
      <c r="B75" s="759"/>
      <c r="C75" s="122" t="s">
        <v>154</v>
      </c>
      <c r="D75" s="9"/>
      <c r="E75" s="131"/>
      <c r="F75" s="10"/>
      <c r="G75" s="97"/>
      <c r="H75" s="97"/>
      <c r="I75" s="732"/>
    </row>
    <row r="76" spans="1:9" ht="13.8" thickBot="1" x14ac:dyDescent="0.3">
      <c r="A76" s="703"/>
      <c r="B76" s="759"/>
      <c r="C76" s="736"/>
      <c r="D76" s="688" t="s">
        <v>155</v>
      </c>
      <c r="E76" s="688"/>
      <c r="F76" s="688"/>
      <c r="G76" s="688"/>
      <c r="H76" s="761"/>
      <c r="I76" s="20" t="s">
        <v>68</v>
      </c>
    </row>
    <row r="77" spans="1:9" ht="95.4" customHeight="1" thickBot="1" x14ac:dyDescent="0.3">
      <c r="A77" s="717"/>
      <c r="B77" s="760"/>
      <c r="C77" s="737"/>
      <c r="D77" s="721" t="s">
        <v>176</v>
      </c>
      <c r="E77" s="722"/>
      <c r="F77" s="722"/>
      <c r="G77" s="722"/>
      <c r="H77" s="723"/>
      <c r="I77" s="6" t="s">
        <v>171</v>
      </c>
    </row>
    <row r="78" spans="1:9" ht="14.25" customHeight="1" thickBot="1" x14ac:dyDescent="0.3">
      <c r="A78" s="80"/>
      <c r="B78" s="80"/>
      <c r="C78" s="78"/>
      <c r="D78" s="78"/>
      <c r="E78" s="78"/>
      <c r="F78" s="78"/>
      <c r="G78" s="78"/>
      <c r="H78" s="78"/>
      <c r="I78" s="79"/>
    </row>
    <row r="79" spans="1:9" ht="13.8" thickBot="1" x14ac:dyDescent="0.3">
      <c r="A79" s="81" t="s">
        <v>121</v>
      </c>
      <c r="B79" s="82" t="s">
        <v>396</v>
      </c>
      <c r="C79" s="88"/>
      <c r="D79" s="17" t="s">
        <v>145</v>
      </c>
      <c r="E79" s="17" t="s">
        <v>146</v>
      </c>
      <c r="F79" s="17" t="s">
        <v>147</v>
      </c>
      <c r="G79" s="17" t="s">
        <v>148</v>
      </c>
      <c r="H79" s="128" t="s">
        <v>149</v>
      </c>
      <c r="I79" s="163" t="s">
        <v>166</v>
      </c>
    </row>
    <row r="80" spans="1:9" ht="45.6" thickBot="1" x14ac:dyDescent="0.3">
      <c r="A80" s="265" t="s">
        <v>371</v>
      </c>
      <c r="B80" s="749" t="s">
        <v>437</v>
      </c>
      <c r="C80" s="122" t="s">
        <v>152</v>
      </c>
      <c r="D80" s="9"/>
      <c r="E80" s="172"/>
      <c r="F80" s="258">
        <v>1</v>
      </c>
      <c r="G80" s="258">
        <v>1</v>
      </c>
      <c r="H80" s="298">
        <v>13</v>
      </c>
      <c r="I80" s="730" t="s">
        <v>420</v>
      </c>
    </row>
    <row r="81" spans="1:9" ht="39.6" customHeight="1" thickBot="1" x14ac:dyDescent="0.3">
      <c r="A81" s="266"/>
      <c r="B81" s="728"/>
      <c r="C81" s="122" t="s">
        <v>154</v>
      </c>
      <c r="D81" s="9"/>
      <c r="E81" s="282"/>
      <c r="F81" s="132"/>
      <c r="G81" s="132"/>
      <c r="H81" s="132"/>
      <c r="I81" s="732"/>
    </row>
    <row r="82" spans="1:9" ht="13.8" thickBot="1" x14ac:dyDescent="0.3">
      <c r="A82" s="15" t="s">
        <v>126</v>
      </c>
      <c r="B82" s="728"/>
      <c r="C82" s="736"/>
      <c r="D82" s="687" t="s">
        <v>155</v>
      </c>
      <c r="E82" s="688"/>
      <c r="F82" s="688"/>
      <c r="G82" s="688"/>
      <c r="H82" s="689"/>
      <c r="I82" s="20" t="s">
        <v>68</v>
      </c>
    </row>
    <row r="83" spans="1:9" ht="41.4" customHeight="1" thickBot="1" x14ac:dyDescent="0.3">
      <c r="A83" s="264">
        <v>0.2</v>
      </c>
      <c r="B83" s="729"/>
      <c r="C83" s="737"/>
      <c r="D83" s="767" t="s">
        <v>178</v>
      </c>
      <c r="E83" s="744"/>
      <c r="F83" s="744"/>
      <c r="G83" s="744"/>
      <c r="H83" s="745"/>
      <c r="I83" s="6" t="s">
        <v>182</v>
      </c>
    </row>
    <row r="84" spans="1:9" ht="13.8" thickBot="1" x14ac:dyDescent="0.3">
      <c r="A84" s="14"/>
      <c r="B84" s="14"/>
      <c r="C84" s="14"/>
      <c r="D84" s="14"/>
      <c r="E84" s="14"/>
      <c r="F84" s="14"/>
      <c r="G84" s="14"/>
      <c r="H84" s="14"/>
      <c r="I84" s="14"/>
    </row>
    <row r="85" spans="1:9" ht="13.8" thickBot="1" x14ac:dyDescent="0.3">
      <c r="A85" s="15" t="s">
        <v>127</v>
      </c>
      <c r="B85" s="16" t="s">
        <v>397</v>
      </c>
      <c r="C85" s="16"/>
      <c r="D85" s="17" t="s">
        <v>145</v>
      </c>
      <c r="E85" s="17" t="s">
        <v>146</v>
      </c>
      <c r="F85" s="17" t="s">
        <v>147</v>
      </c>
      <c r="G85" s="17" t="s">
        <v>148</v>
      </c>
      <c r="H85" s="128" t="s">
        <v>149</v>
      </c>
      <c r="I85" s="18" t="s">
        <v>166</v>
      </c>
    </row>
    <row r="86" spans="1:9" ht="40.950000000000003" customHeight="1" thickBot="1" x14ac:dyDescent="0.3">
      <c r="A86" s="702" t="s">
        <v>372</v>
      </c>
      <c r="B86" s="727" t="s">
        <v>438</v>
      </c>
      <c r="C86" s="122" t="s">
        <v>152</v>
      </c>
      <c r="D86" s="155"/>
      <c r="E86" s="160"/>
      <c r="F86" s="299">
        <v>1</v>
      </c>
      <c r="G86" s="258">
        <v>2</v>
      </c>
      <c r="H86" s="300">
        <v>6</v>
      </c>
      <c r="I86" s="730" t="s">
        <v>420</v>
      </c>
    </row>
    <row r="87" spans="1:9" ht="45" customHeight="1" thickBot="1" x14ac:dyDescent="0.3">
      <c r="A87" s="703"/>
      <c r="B87" s="728"/>
      <c r="C87" s="122" t="s">
        <v>154</v>
      </c>
      <c r="D87" s="9"/>
      <c r="E87" s="131"/>
      <c r="F87" s="10"/>
      <c r="G87" s="10"/>
      <c r="H87" s="10"/>
      <c r="I87" s="732"/>
    </row>
    <row r="88" spans="1:9" ht="13.8" thickBot="1" x14ac:dyDescent="0.3">
      <c r="A88" s="15" t="s">
        <v>131</v>
      </c>
      <c r="B88" s="728"/>
      <c r="C88" s="736"/>
      <c r="D88" s="687" t="s">
        <v>155</v>
      </c>
      <c r="E88" s="688"/>
      <c r="F88" s="688"/>
      <c r="G88" s="688"/>
      <c r="H88" s="689"/>
      <c r="I88" s="100" t="s">
        <v>68</v>
      </c>
    </row>
    <row r="89" spans="1:9" ht="43.2" customHeight="1" thickBot="1" x14ac:dyDescent="0.3">
      <c r="A89" s="99">
        <v>0.2</v>
      </c>
      <c r="B89" s="729"/>
      <c r="C89" s="737"/>
      <c r="D89" s="767" t="s">
        <v>178</v>
      </c>
      <c r="E89" s="744"/>
      <c r="F89" s="744"/>
      <c r="G89" s="744"/>
      <c r="H89" s="745"/>
      <c r="I89" s="10" t="s">
        <v>182</v>
      </c>
    </row>
    <row r="90" spans="1:9" ht="13.8" thickBot="1" x14ac:dyDescent="0.3">
      <c r="A90" s="280"/>
      <c r="B90" s="281"/>
      <c r="C90" s="278"/>
      <c r="D90" s="281"/>
      <c r="E90" s="281"/>
      <c r="F90" s="281"/>
      <c r="G90" s="281"/>
      <c r="H90" s="281"/>
      <c r="I90" s="279"/>
    </row>
    <row r="91" spans="1:9" ht="13.8" thickBot="1" x14ac:dyDescent="0.3">
      <c r="A91" s="15" t="s">
        <v>132</v>
      </c>
      <c r="B91" s="16" t="s">
        <v>398</v>
      </c>
      <c r="C91" s="16"/>
      <c r="D91" s="17" t="s">
        <v>145</v>
      </c>
      <c r="E91" s="17" t="s">
        <v>146</v>
      </c>
      <c r="F91" s="17" t="s">
        <v>147</v>
      </c>
      <c r="G91" s="17" t="s">
        <v>148</v>
      </c>
      <c r="H91" s="128" t="s">
        <v>149</v>
      </c>
      <c r="I91" s="18" t="s">
        <v>166</v>
      </c>
    </row>
    <row r="92" spans="1:9" ht="32.4" customHeight="1" thickBot="1" x14ac:dyDescent="0.3">
      <c r="A92" s="702" t="s">
        <v>129</v>
      </c>
      <c r="B92" s="774" t="s">
        <v>130</v>
      </c>
      <c r="C92" s="122" t="s">
        <v>152</v>
      </c>
      <c r="D92" s="155"/>
      <c r="E92" s="160"/>
      <c r="F92" s="124"/>
      <c r="G92" s="127"/>
      <c r="H92" s="301" t="s">
        <v>179</v>
      </c>
      <c r="I92" s="730" t="s">
        <v>180</v>
      </c>
    </row>
    <row r="93" spans="1:9" ht="30" customHeight="1" thickBot="1" x14ac:dyDescent="0.3">
      <c r="A93" s="703"/>
      <c r="B93" s="775"/>
      <c r="C93" s="122" t="s">
        <v>154</v>
      </c>
      <c r="D93" s="9"/>
      <c r="E93" s="131"/>
      <c r="F93" s="10"/>
      <c r="G93" s="10"/>
      <c r="H93" s="10"/>
      <c r="I93" s="731"/>
    </row>
    <row r="94" spans="1:9" ht="13.8" thickBot="1" x14ac:dyDescent="0.3">
      <c r="A94" s="15" t="s">
        <v>131</v>
      </c>
      <c r="B94" s="775"/>
      <c r="C94" s="736"/>
      <c r="D94" s="687" t="s">
        <v>155</v>
      </c>
      <c r="E94" s="688"/>
      <c r="F94" s="688"/>
      <c r="G94" s="688"/>
      <c r="H94" s="689"/>
      <c r="I94" s="100" t="s">
        <v>68</v>
      </c>
    </row>
    <row r="95" spans="1:9" ht="30" customHeight="1" thickBot="1" x14ac:dyDescent="0.3">
      <c r="A95" s="99">
        <v>0.1</v>
      </c>
      <c r="B95" s="776"/>
      <c r="C95" s="737"/>
      <c r="D95" s="765" t="s">
        <v>417</v>
      </c>
      <c r="E95" s="765"/>
      <c r="F95" s="765"/>
      <c r="G95" s="765"/>
      <c r="H95" s="766"/>
      <c r="I95" s="6" t="s">
        <v>182</v>
      </c>
    </row>
    <row r="96" spans="1:9" ht="13.95" customHeight="1" thickBot="1" x14ac:dyDescent="0.3">
      <c r="A96" s="14"/>
      <c r="B96" s="14"/>
      <c r="C96" s="14"/>
      <c r="D96" s="14"/>
      <c r="E96" s="14"/>
      <c r="F96" s="14"/>
      <c r="G96" s="14"/>
      <c r="H96" s="14"/>
      <c r="I96" s="14"/>
    </row>
    <row r="97" spans="1:9" ht="13.8" thickBot="1" x14ac:dyDescent="0.3">
      <c r="A97" s="15" t="s">
        <v>135</v>
      </c>
      <c r="B97" s="16" t="s">
        <v>136</v>
      </c>
      <c r="C97" s="16"/>
      <c r="D97" s="17" t="s">
        <v>145</v>
      </c>
      <c r="E97" s="17" t="s">
        <v>146</v>
      </c>
      <c r="F97" s="17" t="s">
        <v>147</v>
      </c>
      <c r="G97" s="17" t="s">
        <v>148</v>
      </c>
      <c r="H97" s="128" t="s">
        <v>149</v>
      </c>
      <c r="I97" s="18" t="s">
        <v>166</v>
      </c>
    </row>
    <row r="98" spans="1:9" ht="13.95" customHeight="1" thickBot="1" x14ac:dyDescent="0.3">
      <c r="A98" s="724" t="s">
        <v>183</v>
      </c>
      <c r="B98" s="727" t="s">
        <v>134</v>
      </c>
      <c r="C98" s="122" t="s">
        <v>152</v>
      </c>
      <c r="D98" s="155"/>
      <c r="E98" s="160"/>
      <c r="F98" s="299">
        <v>20</v>
      </c>
      <c r="G98" s="263">
        <v>11220</v>
      </c>
      <c r="H98" s="173">
        <v>11305</v>
      </c>
      <c r="I98" s="730" t="s">
        <v>425</v>
      </c>
    </row>
    <row r="99" spans="1:9" ht="15" customHeight="1" thickBot="1" x14ac:dyDescent="0.3">
      <c r="A99" s="725"/>
      <c r="B99" s="728"/>
      <c r="C99" s="122" t="s">
        <v>154</v>
      </c>
      <c r="D99" s="9"/>
      <c r="E99" s="131"/>
      <c r="F99" s="10"/>
      <c r="G99" s="10"/>
      <c r="H99" s="97"/>
      <c r="I99" s="731"/>
    </row>
    <row r="100" spans="1:9" ht="13.8" thickBot="1" x14ac:dyDescent="0.3">
      <c r="A100" s="725"/>
      <c r="B100" s="728"/>
      <c r="C100" s="736"/>
      <c r="D100" s="687" t="s">
        <v>155</v>
      </c>
      <c r="E100" s="688"/>
      <c r="F100" s="688"/>
      <c r="G100" s="688"/>
      <c r="H100" s="688"/>
      <c r="I100" s="731"/>
    </row>
    <row r="101" spans="1:9" ht="82.2" customHeight="1" thickBot="1" x14ac:dyDescent="0.3">
      <c r="A101" s="726"/>
      <c r="B101" s="729"/>
      <c r="C101" s="737"/>
      <c r="D101" s="721" t="s">
        <v>423</v>
      </c>
      <c r="E101" s="722"/>
      <c r="F101" s="722"/>
      <c r="G101" s="722"/>
      <c r="H101" s="722"/>
      <c r="I101" s="731"/>
    </row>
    <row r="102" spans="1:9" ht="13.8" thickBot="1" x14ac:dyDescent="0.3">
      <c r="A102" s="15" t="s">
        <v>131</v>
      </c>
      <c r="B102" s="16" t="s">
        <v>138</v>
      </c>
      <c r="C102" s="16"/>
      <c r="D102" s="17" t="s">
        <v>145</v>
      </c>
      <c r="E102" s="17" t="s">
        <v>146</v>
      </c>
      <c r="F102" s="17" t="s">
        <v>147</v>
      </c>
      <c r="G102" s="17" t="s">
        <v>148</v>
      </c>
      <c r="H102" s="164" t="s">
        <v>149</v>
      </c>
      <c r="I102" s="731"/>
    </row>
    <row r="103" spans="1:9" ht="13.8" thickBot="1" x14ac:dyDescent="0.3">
      <c r="A103" s="738">
        <v>0.35</v>
      </c>
      <c r="B103" s="727" t="s">
        <v>424</v>
      </c>
      <c r="C103" s="122" t="s">
        <v>152</v>
      </c>
      <c r="D103" s="155"/>
      <c r="E103" s="160"/>
      <c r="F103" s="160"/>
      <c r="G103" s="284"/>
      <c r="H103" s="301" t="s">
        <v>179</v>
      </c>
      <c r="I103" s="731"/>
    </row>
    <row r="104" spans="1:9" ht="13.8" thickBot="1" x14ac:dyDescent="0.3">
      <c r="A104" s="739"/>
      <c r="B104" s="728"/>
      <c r="C104" s="122" t="s">
        <v>154</v>
      </c>
      <c r="D104" s="9"/>
      <c r="E104" s="131"/>
      <c r="F104" s="131"/>
      <c r="G104" s="131"/>
      <c r="H104" s="97"/>
      <c r="I104" s="732"/>
    </row>
    <row r="105" spans="1:9" ht="13.8" thickBot="1" x14ac:dyDescent="0.3">
      <c r="A105" s="739"/>
      <c r="B105" s="728"/>
      <c r="C105" s="736"/>
      <c r="D105" s="687" t="s">
        <v>155</v>
      </c>
      <c r="E105" s="688"/>
      <c r="F105" s="688"/>
      <c r="G105" s="688"/>
      <c r="H105" s="689"/>
      <c r="I105" s="100" t="s">
        <v>68</v>
      </c>
    </row>
    <row r="106" spans="1:9" ht="42.6" customHeight="1" thickBot="1" x14ac:dyDescent="0.3">
      <c r="A106" s="740"/>
      <c r="B106" s="729"/>
      <c r="C106" s="737"/>
      <c r="D106" s="721" t="s">
        <v>422</v>
      </c>
      <c r="E106" s="722"/>
      <c r="F106" s="722"/>
      <c r="G106" s="722"/>
      <c r="H106" s="723"/>
      <c r="I106" s="6" t="s">
        <v>182</v>
      </c>
    </row>
    <row r="107" spans="1:9" x14ac:dyDescent="0.25">
      <c r="A107" s="14"/>
      <c r="B107" s="14"/>
      <c r="C107" s="14"/>
      <c r="D107" s="14"/>
      <c r="E107" s="14"/>
      <c r="F107" s="14"/>
      <c r="G107" s="14"/>
      <c r="H107" s="14"/>
      <c r="I107" s="14"/>
    </row>
    <row r="108" spans="1:9" ht="13.8" thickBot="1" x14ac:dyDescent="0.3">
      <c r="A108" s="14"/>
      <c r="B108" s="14"/>
      <c r="C108" s="14"/>
      <c r="D108" s="14"/>
      <c r="E108" s="14"/>
      <c r="F108" s="14"/>
      <c r="G108" s="14"/>
      <c r="H108" s="14"/>
      <c r="I108" s="14"/>
    </row>
    <row r="109" spans="1:9" ht="13.8" thickBot="1" x14ac:dyDescent="0.3">
      <c r="A109" s="15" t="s">
        <v>139</v>
      </c>
      <c r="B109" s="16" t="s">
        <v>405</v>
      </c>
      <c r="C109" s="16"/>
      <c r="D109" s="17" t="s">
        <v>145</v>
      </c>
      <c r="E109" s="17" t="s">
        <v>146</v>
      </c>
      <c r="F109" s="17" t="s">
        <v>147</v>
      </c>
      <c r="G109" s="17" t="s">
        <v>148</v>
      </c>
      <c r="H109" s="128" t="s">
        <v>149</v>
      </c>
      <c r="I109" s="70" t="s">
        <v>166</v>
      </c>
    </row>
    <row r="110" spans="1:9" ht="13.95" customHeight="1" thickBot="1" x14ac:dyDescent="0.3">
      <c r="A110" s="724" t="s">
        <v>370</v>
      </c>
      <c r="B110" s="727" t="s">
        <v>431</v>
      </c>
      <c r="C110" s="122" t="s">
        <v>152</v>
      </c>
      <c r="D110" s="9"/>
      <c r="E110" s="260"/>
      <c r="F110" s="260"/>
      <c r="G110" s="260"/>
      <c r="H110" s="173">
        <v>10000</v>
      </c>
      <c r="I110" s="730" t="s">
        <v>426</v>
      </c>
    </row>
    <row r="111" spans="1:9" ht="13.95" customHeight="1" thickBot="1" x14ac:dyDescent="0.3">
      <c r="A111" s="725"/>
      <c r="B111" s="728"/>
      <c r="C111" s="122" t="s">
        <v>154</v>
      </c>
      <c r="D111" s="9"/>
      <c r="E111" s="131"/>
      <c r="F111" s="10"/>
      <c r="G111" s="10"/>
      <c r="H111" s="97"/>
      <c r="I111" s="731"/>
    </row>
    <row r="112" spans="1:9" ht="13.95" customHeight="1" thickBot="1" x14ac:dyDescent="0.3">
      <c r="A112" s="725"/>
      <c r="B112" s="728"/>
      <c r="C112" s="733"/>
      <c r="D112" s="687" t="s">
        <v>155</v>
      </c>
      <c r="E112" s="688"/>
      <c r="F112" s="688"/>
      <c r="G112" s="688"/>
      <c r="H112" s="688"/>
      <c r="I112" s="731"/>
    </row>
    <row r="113" spans="1:9" ht="22.2" customHeight="1" x14ac:dyDescent="0.25">
      <c r="A113" s="725"/>
      <c r="B113" s="728"/>
      <c r="C113" s="734"/>
      <c r="D113" s="690" t="s">
        <v>373</v>
      </c>
      <c r="E113" s="691"/>
      <c r="F113" s="691"/>
      <c r="G113" s="691"/>
      <c r="H113" s="691"/>
      <c r="I113" s="731"/>
    </row>
    <row r="114" spans="1:9" ht="13.95" customHeight="1" x14ac:dyDescent="0.25">
      <c r="A114" s="725"/>
      <c r="B114" s="728"/>
      <c r="C114" s="734"/>
      <c r="D114" s="693"/>
      <c r="E114" s="694"/>
      <c r="F114" s="694"/>
      <c r="G114" s="694"/>
      <c r="H114" s="694"/>
      <c r="I114" s="731"/>
    </row>
    <row r="115" spans="1:9" ht="30.6" customHeight="1" thickBot="1" x14ac:dyDescent="0.3">
      <c r="A115" s="726"/>
      <c r="B115" s="729"/>
      <c r="C115" s="735"/>
      <c r="D115" s="696"/>
      <c r="E115" s="697"/>
      <c r="F115" s="697"/>
      <c r="G115" s="697"/>
      <c r="H115" s="697"/>
      <c r="I115" s="731"/>
    </row>
    <row r="116" spans="1:9" ht="12.9" customHeight="1" thickBot="1" x14ac:dyDescent="0.3">
      <c r="A116" s="15" t="s">
        <v>131</v>
      </c>
      <c r="B116" s="16" t="s">
        <v>138</v>
      </c>
      <c r="C116" s="122" t="s">
        <v>152</v>
      </c>
      <c r="D116" s="9"/>
      <c r="E116" s="260"/>
      <c r="F116" s="155"/>
      <c r="G116" s="284"/>
      <c r="H116" s="173">
        <v>3025</v>
      </c>
      <c r="I116" s="731"/>
    </row>
    <row r="117" spans="1:9" ht="13.8" thickBot="1" x14ac:dyDescent="0.3">
      <c r="A117" s="718">
        <v>0.15</v>
      </c>
      <c r="B117" s="727" t="s">
        <v>432</v>
      </c>
      <c r="C117" s="122" t="s">
        <v>154</v>
      </c>
      <c r="D117" s="9"/>
      <c r="E117" s="131"/>
      <c r="F117" s="10"/>
      <c r="G117" s="10"/>
      <c r="H117" s="97"/>
      <c r="I117" s="732"/>
    </row>
    <row r="118" spans="1:9" ht="13.8" thickBot="1" x14ac:dyDescent="0.3">
      <c r="A118" s="719"/>
      <c r="B118" s="728"/>
      <c r="C118" s="733"/>
      <c r="D118" s="687" t="s">
        <v>155</v>
      </c>
      <c r="E118" s="688"/>
      <c r="F118" s="688"/>
      <c r="G118" s="688"/>
      <c r="H118" s="689"/>
      <c r="I118" s="100" t="s">
        <v>68</v>
      </c>
    </row>
    <row r="119" spans="1:9" x14ac:dyDescent="0.25">
      <c r="A119" s="719"/>
      <c r="B119" s="728"/>
      <c r="C119" s="734"/>
      <c r="D119" s="690" t="s">
        <v>373</v>
      </c>
      <c r="E119" s="691"/>
      <c r="F119" s="691"/>
      <c r="G119" s="691"/>
      <c r="H119" s="692"/>
      <c r="I119" s="699" t="s">
        <v>182</v>
      </c>
    </row>
    <row r="120" spans="1:9" x14ac:dyDescent="0.25">
      <c r="A120" s="719"/>
      <c r="B120" s="728"/>
      <c r="C120" s="734"/>
      <c r="D120" s="693"/>
      <c r="E120" s="694"/>
      <c r="F120" s="694"/>
      <c r="G120" s="694"/>
      <c r="H120" s="695"/>
      <c r="I120" s="700"/>
    </row>
    <row r="121" spans="1:9" ht="42" customHeight="1" thickBot="1" x14ac:dyDescent="0.3">
      <c r="A121" s="720"/>
      <c r="B121" s="729"/>
      <c r="C121" s="735"/>
      <c r="D121" s="696"/>
      <c r="E121" s="697"/>
      <c r="F121" s="697"/>
      <c r="G121" s="697"/>
      <c r="H121" s="698"/>
      <c r="I121" s="701"/>
    </row>
  </sheetData>
  <mergeCells count="97">
    <mergeCell ref="I86:I87"/>
    <mergeCell ref="C88:C89"/>
    <mergeCell ref="D88:H88"/>
    <mergeCell ref="D89:H89"/>
    <mergeCell ref="B33:B36"/>
    <mergeCell ref="C35:C36"/>
    <mergeCell ref="D35:H35"/>
    <mergeCell ref="D36:H36"/>
    <mergeCell ref="B69:B72"/>
    <mergeCell ref="C71:C72"/>
    <mergeCell ref="D71:H71"/>
    <mergeCell ref="D72:H72"/>
    <mergeCell ref="B64:B67"/>
    <mergeCell ref="C66:C67"/>
    <mergeCell ref="D66:H66"/>
    <mergeCell ref="D67:H67"/>
    <mergeCell ref="I98:I104"/>
    <mergeCell ref="B103:B106"/>
    <mergeCell ref="C105:C106"/>
    <mergeCell ref="D105:H105"/>
    <mergeCell ref="D106:H106"/>
    <mergeCell ref="D14:H14"/>
    <mergeCell ref="A18:A51"/>
    <mergeCell ref="B18:B21"/>
    <mergeCell ref="I18:I49"/>
    <mergeCell ref="C20:C21"/>
    <mergeCell ref="D20:H20"/>
    <mergeCell ref="D21:H21"/>
    <mergeCell ref="B23:B26"/>
    <mergeCell ref="B43:B46"/>
    <mergeCell ref="C45:C46"/>
    <mergeCell ref="D45:H45"/>
    <mergeCell ref="D46:H46"/>
    <mergeCell ref="B38:B41"/>
    <mergeCell ref="C40:C41"/>
    <mergeCell ref="D40:H40"/>
    <mergeCell ref="D41:H41"/>
    <mergeCell ref="I5:I9"/>
    <mergeCell ref="A6:A9"/>
    <mergeCell ref="B6:B9"/>
    <mergeCell ref="C8:C9"/>
    <mergeCell ref="D8:H8"/>
    <mergeCell ref="D9:H9"/>
    <mergeCell ref="C25:H25"/>
    <mergeCell ref="C26:H26"/>
    <mergeCell ref="B28:B31"/>
    <mergeCell ref="C30:C31"/>
    <mergeCell ref="D30:H30"/>
    <mergeCell ref="D31:H31"/>
    <mergeCell ref="A110:A115"/>
    <mergeCell ref="B48:B51"/>
    <mergeCell ref="C50:C51"/>
    <mergeCell ref="I80:I81"/>
    <mergeCell ref="C82:C83"/>
    <mergeCell ref="D82:H82"/>
    <mergeCell ref="D83:H83"/>
    <mergeCell ref="C76:C77"/>
    <mergeCell ref="D50:H50"/>
    <mergeCell ref="D51:H51"/>
    <mergeCell ref="B80:B83"/>
    <mergeCell ref="A103:A106"/>
    <mergeCell ref="A98:A101"/>
    <mergeCell ref="I92:I93"/>
    <mergeCell ref="C94:C95"/>
    <mergeCell ref="D94:H94"/>
    <mergeCell ref="B110:B115"/>
    <mergeCell ref="C112:C115"/>
    <mergeCell ref="D113:H115"/>
    <mergeCell ref="B59:B62"/>
    <mergeCell ref="B74:B77"/>
    <mergeCell ref="D95:H95"/>
    <mergeCell ref="B98:B101"/>
    <mergeCell ref="C100:C101"/>
    <mergeCell ref="D100:H100"/>
    <mergeCell ref="D101:H101"/>
    <mergeCell ref="A117:A121"/>
    <mergeCell ref="B117:B121"/>
    <mergeCell ref="I54:I75"/>
    <mergeCell ref="C56:C57"/>
    <mergeCell ref="D56:H56"/>
    <mergeCell ref="D57:H57"/>
    <mergeCell ref="C61:H61"/>
    <mergeCell ref="C62:H62"/>
    <mergeCell ref="D76:H76"/>
    <mergeCell ref="D77:H77"/>
    <mergeCell ref="A54:A77"/>
    <mergeCell ref="B54:B57"/>
    <mergeCell ref="A92:A93"/>
    <mergeCell ref="B92:B95"/>
    <mergeCell ref="A86:A87"/>
    <mergeCell ref="B86:B89"/>
    <mergeCell ref="I119:I121"/>
    <mergeCell ref="I110:I117"/>
    <mergeCell ref="C118:C121"/>
    <mergeCell ref="D118:H118"/>
    <mergeCell ref="D119:H121"/>
    <mergeCell ref="D112:H112"/>
  </mergeCells>
  <pageMargins left="0.74803149606299213" right="0.74803149606299213" top="0.98425196850393704" bottom="0.98425196850393704" header="0.51181102362204722" footer="0.51181102362204722"/>
  <pageSetup paperSize="9" scale="21" orientation="landscape" r:id="rId1"/>
  <headerFooter alignWithMargins="0">
    <oddFooter>&amp;LUpdated January 2011</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74DC2-1D5F-4808-B187-A70EC487775C}">
  <sheetPr codeName="Sheet5">
    <tabColor theme="6" tint="-0.249977111117893"/>
    <pageSetUpPr fitToPage="1"/>
  </sheetPr>
  <dimension ref="A1:I94"/>
  <sheetViews>
    <sheetView zoomScaleNormal="100" workbookViewId="0">
      <selection activeCell="I18" sqref="I18:I29"/>
    </sheetView>
  </sheetViews>
  <sheetFormatPr defaultRowHeight="13.2" x14ac:dyDescent="0.25"/>
  <cols>
    <col min="1" max="1" width="30.5546875" customWidth="1"/>
    <col min="2" max="2" width="24.5546875" customWidth="1"/>
    <col min="3" max="3" width="20.109375" customWidth="1"/>
    <col min="4" max="8" width="20.6640625" style="92" customWidth="1"/>
    <col min="9" max="9" width="41.6640625" customWidth="1"/>
    <col min="10" max="10" width="9.33203125" customWidth="1"/>
  </cols>
  <sheetData>
    <row r="1" spans="1:9" s="114" customFormat="1" ht="47.4" customHeight="1" x14ac:dyDescent="0.5">
      <c r="A1" s="115" t="s">
        <v>189</v>
      </c>
      <c r="B1" s="115"/>
      <c r="C1" s="115"/>
      <c r="D1" s="117"/>
      <c r="E1" s="117"/>
      <c r="F1" s="117"/>
      <c r="G1" s="117"/>
      <c r="H1" s="117"/>
    </row>
    <row r="2" spans="1:9" s="120" customFormat="1" ht="15.6" customHeight="1" x14ac:dyDescent="0.5">
      <c r="A2" s="118"/>
      <c r="B2" s="118"/>
      <c r="C2" s="118"/>
      <c r="D2" s="119"/>
      <c r="E2" s="119"/>
      <c r="F2" s="119"/>
      <c r="G2" s="119"/>
      <c r="H2" s="119"/>
    </row>
    <row r="3" spans="1:9" ht="13.8" x14ac:dyDescent="0.25">
      <c r="A3" s="22" t="s">
        <v>190</v>
      </c>
      <c r="B3" s="21"/>
      <c r="D3" s="91"/>
      <c r="E3" s="91"/>
      <c r="F3" s="91"/>
      <c r="G3" s="91"/>
    </row>
    <row r="4" spans="1:9" ht="13.8" thickBot="1" x14ac:dyDescent="0.3"/>
    <row r="5" spans="1:9" ht="13.8" thickBot="1" x14ac:dyDescent="0.3">
      <c r="A5" s="15" t="s">
        <v>143</v>
      </c>
      <c r="B5" s="16" t="s">
        <v>144</v>
      </c>
      <c r="C5" s="16"/>
      <c r="D5" s="17" t="s">
        <v>145</v>
      </c>
      <c r="E5" s="17" t="s">
        <v>146</v>
      </c>
      <c r="F5" s="17" t="s">
        <v>147</v>
      </c>
      <c r="G5" s="17" t="s">
        <v>148</v>
      </c>
      <c r="H5" s="98" t="s">
        <v>149</v>
      </c>
      <c r="I5" s="736"/>
    </row>
    <row r="6" spans="1:9" ht="18" customHeight="1" thickBot="1" x14ac:dyDescent="0.3">
      <c r="A6" s="703" t="s">
        <v>150</v>
      </c>
      <c r="B6" s="728" t="s">
        <v>151</v>
      </c>
      <c r="C6" s="105" t="s">
        <v>152</v>
      </c>
      <c r="D6" s="9"/>
      <c r="E6" s="160"/>
      <c r="F6" s="160"/>
      <c r="G6" s="161"/>
      <c r="H6" s="129" t="s">
        <v>153</v>
      </c>
      <c r="I6" s="750"/>
    </row>
    <row r="7" spans="1:9" ht="13.8" thickBot="1" x14ac:dyDescent="0.3">
      <c r="A7" s="703"/>
      <c r="B7" s="728"/>
      <c r="C7" s="122" t="s">
        <v>154</v>
      </c>
      <c r="D7" s="131"/>
      <c r="E7" s="131"/>
      <c r="F7" s="131"/>
      <c r="G7" s="162"/>
      <c r="H7" s="97"/>
      <c r="I7" s="750"/>
    </row>
    <row r="8" spans="1:9" ht="12.6" customHeight="1" thickBot="1" x14ac:dyDescent="0.3">
      <c r="A8" s="703"/>
      <c r="B8" s="728"/>
      <c r="C8" s="736"/>
      <c r="D8" s="687" t="s">
        <v>155</v>
      </c>
      <c r="E8" s="688"/>
      <c r="F8" s="688"/>
      <c r="G8" s="688"/>
      <c r="H8" s="688"/>
      <c r="I8" s="750"/>
    </row>
    <row r="9" spans="1:9" ht="97.95" customHeight="1" thickBot="1" x14ac:dyDescent="0.3">
      <c r="A9" s="717"/>
      <c r="B9" s="729"/>
      <c r="C9" s="737"/>
      <c r="D9" s="721" t="s">
        <v>156</v>
      </c>
      <c r="E9" s="722"/>
      <c r="F9" s="722"/>
      <c r="G9" s="722"/>
      <c r="H9" s="722"/>
      <c r="I9" s="737"/>
    </row>
    <row r="10" spans="1:9" ht="12.75" hidden="1" customHeight="1" thickBot="1" x14ac:dyDescent="0.3">
      <c r="A10" s="93"/>
      <c r="B10" s="2" t="s">
        <v>157</v>
      </c>
      <c r="C10" s="2"/>
      <c r="D10" s="3" t="s">
        <v>145</v>
      </c>
      <c r="E10" s="3" t="s">
        <v>158</v>
      </c>
      <c r="F10" s="3" t="s">
        <v>159</v>
      </c>
      <c r="G10" s="3"/>
      <c r="H10" s="3" t="s">
        <v>160</v>
      </c>
      <c r="I10" s="49"/>
    </row>
    <row r="11" spans="1:9" ht="12.75" hidden="1" customHeight="1" thickBot="1" x14ac:dyDescent="0.3">
      <c r="A11" s="93"/>
      <c r="B11" s="4"/>
      <c r="C11" s="5" t="s">
        <v>152</v>
      </c>
      <c r="D11" s="6"/>
      <c r="E11" s="6"/>
      <c r="F11" s="6"/>
      <c r="G11" s="125"/>
      <c r="H11" s="77" t="s">
        <v>161</v>
      </c>
      <c r="I11" s="49"/>
    </row>
    <row r="12" spans="1:9" ht="12.75" hidden="1" customHeight="1" thickBot="1" x14ac:dyDescent="0.3">
      <c r="A12" s="93"/>
      <c r="B12" s="7"/>
      <c r="C12" s="8" t="s">
        <v>154</v>
      </c>
      <c r="D12" s="9"/>
      <c r="E12" s="10"/>
      <c r="F12" s="10"/>
      <c r="G12" s="10"/>
      <c r="H12" s="10"/>
      <c r="I12" s="49"/>
    </row>
    <row r="13" spans="1:9" ht="12.75" hidden="1" customHeight="1" thickBot="1" x14ac:dyDescent="0.3">
      <c r="A13" s="93"/>
      <c r="B13" s="7"/>
      <c r="C13" s="11"/>
      <c r="D13" s="46" t="s">
        <v>162</v>
      </c>
      <c r="E13" s="47"/>
      <c r="F13" s="47"/>
      <c r="G13" s="47"/>
      <c r="H13" s="48"/>
      <c r="I13" s="49"/>
    </row>
    <row r="14" spans="1:9" ht="15" hidden="1" customHeight="1" thickBot="1" x14ac:dyDescent="0.3">
      <c r="A14" s="94"/>
      <c r="B14" s="12"/>
      <c r="C14" s="13"/>
      <c r="D14" s="756" t="s">
        <v>163</v>
      </c>
      <c r="E14" s="757"/>
      <c r="F14" s="757"/>
      <c r="G14" s="757"/>
      <c r="H14" s="757"/>
      <c r="I14" s="50"/>
    </row>
    <row r="15" spans="1:9" ht="12.75" customHeight="1" x14ac:dyDescent="0.25">
      <c r="A15" s="14"/>
      <c r="B15" s="14"/>
      <c r="C15" s="14"/>
      <c r="D15" s="14"/>
      <c r="E15" s="14"/>
      <c r="F15" s="14"/>
      <c r="G15" s="14"/>
      <c r="H15" s="14"/>
      <c r="I15" s="14"/>
    </row>
    <row r="16" spans="1:9" ht="12.75" customHeight="1" thickBot="1" x14ac:dyDescent="0.3">
      <c r="A16" s="14"/>
      <c r="B16" s="14"/>
      <c r="C16" s="14"/>
      <c r="D16" s="14"/>
      <c r="E16" s="14"/>
      <c r="F16" s="14"/>
      <c r="G16" s="14"/>
      <c r="H16" s="14"/>
      <c r="I16" s="14"/>
    </row>
    <row r="17" spans="1:9" ht="12.75" customHeight="1" thickBot="1" x14ac:dyDescent="0.3">
      <c r="A17" s="86" t="s">
        <v>164</v>
      </c>
      <c r="B17" s="87" t="s">
        <v>165</v>
      </c>
      <c r="C17" s="88"/>
      <c r="D17" s="17" t="s">
        <v>145</v>
      </c>
      <c r="E17" s="17" t="s">
        <v>146</v>
      </c>
      <c r="F17" s="17" t="s">
        <v>147</v>
      </c>
      <c r="G17" s="17" t="s">
        <v>148</v>
      </c>
      <c r="H17" s="128" t="s">
        <v>149</v>
      </c>
      <c r="I17" s="70" t="s">
        <v>166</v>
      </c>
    </row>
    <row r="18" spans="1:9" ht="18.600000000000001" customHeight="1" thickBot="1" x14ac:dyDescent="0.3">
      <c r="A18" s="702" t="s">
        <v>191</v>
      </c>
      <c r="B18" s="762" t="s">
        <v>192</v>
      </c>
      <c r="C18" s="121" t="s">
        <v>152</v>
      </c>
      <c r="D18" s="131"/>
      <c r="E18" s="160"/>
      <c r="F18" s="160"/>
      <c r="G18" s="161"/>
      <c r="H18" s="129">
        <v>4</v>
      </c>
      <c r="I18" s="730" t="s">
        <v>193</v>
      </c>
    </row>
    <row r="19" spans="1:9" ht="13.8" thickBot="1" x14ac:dyDescent="0.3">
      <c r="A19" s="703"/>
      <c r="B19" s="763"/>
      <c r="C19" s="122" t="s">
        <v>154</v>
      </c>
      <c r="D19" s="131"/>
      <c r="E19" s="131"/>
      <c r="F19" s="131"/>
      <c r="G19" s="162"/>
      <c r="H19" s="97"/>
      <c r="I19" s="731"/>
    </row>
    <row r="20" spans="1:9" ht="12.6" customHeight="1" thickBot="1" x14ac:dyDescent="0.3">
      <c r="A20" s="703"/>
      <c r="B20" s="763"/>
      <c r="C20" s="736"/>
      <c r="D20" s="688" t="s">
        <v>155</v>
      </c>
      <c r="E20" s="688"/>
      <c r="F20" s="688"/>
      <c r="G20" s="688"/>
      <c r="H20" s="688"/>
      <c r="I20" s="731"/>
    </row>
    <row r="21" spans="1:9" ht="44.4" customHeight="1" thickBot="1" x14ac:dyDescent="0.3">
      <c r="A21" s="703"/>
      <c r="B21" s="763"/>
      <c r="C21" s="737"/>
      <c r="D21" s="722" t="s">
        <v>194</v>
      </c>
      <c r="E21" s="722"/>
      <c r="F21" s="722"/>
      <c r="G21" s="722"/>
      <c r="H21" s="722"/>
      <c r="I21" s="731"/>
    </row>
    <row r="22" spans="1:9" ht="12.6" hidden="1" customHeight="1" thickBot="1" x14ac:dyDescent="0.3">
      <c r="A22" s="703"/>
      <c r="B22" s="71" t="s">
        <v>167</v>
      </c>
      <c r="C22" s="75"/>
      <c r="D22" s="3" t="s">
        <v>145</v>
      </c>
      <c r="E22" s="3" t="s">
        <v>158</v>
      </c>
      <c r="F22" s="3" t="s">
        <v>159</v>
      </c>
      <c r="G22" s="126"/>
      <c r="H22" s="126" t="s">
        <v>160</v>
      </c>
      <c r="I22" s="731"/>
    </row>
    <row r="23" spans="1:9" ht="12.6" hidden="1" customHeight="1" thickBot="1" x14ac:dyDescent="0.3">
      <c r="A23" s="703"/>
      <c r="B23" s="751"/>
      <c r="C23" s="72" t="s">
        <v>152</v>
      </c>
      <c r="D23" s="6"/>
      <c r="E23" s="6"/>
      <c r="F23" s="6"/>
      <c r="G23" s="125"/>
      <c r="H23" s="104" t="s">
        <v>161</v>
      </c>
      <c r="I23" s="731"/>
    </row>
    <row r="24" spans="1:9" ht="12.6" hidden="1" customHeight="1" thickBot="1" x14ac:dyDescent="0.3">
      <c r="A24" s="703"/>
      <c r="B24" s="752"/>
      <c r="C24" s="73" t="s">
        <v>154</v>
      </c>
      <c r="D24" s="9"/>
      <c r="E24" s="10"/>
      <c r="F24" s="10"/>
      <c r="G24" s="97"/>
      <c r="H24" s="97"/>
      <c r="I24" s="731"/>
    </row>
    <row r="25" spans="1:9" ht="12.6" hidden="1" customHeight="1" thickBot="1" x14ac:dyDescent="0.3">
      <c r="A25" s="703"/>
      <c r="B25" s="752"/>
      <c r="C25" s="754" t="s">
        <v>155</v>
      </c>
      <c r="D25" s="755"/>
      <c r="E25" s="755"/>
      <c r="F25" s="755"/>
      <c r="G25" s="755"/>
      <c r="H25" s="755"/>
      <c r="I25" s="731"/>
    </row>
    <row r="26" spans="1:9" ht="38.25" hidden="1" customHeight="1" thickBot="1" x14ac:dyDescent="0.3">
      <c r="A26" s="703"/>
      <c r="B26" s="753"/>
      <c r="C26" s="756" t="s">
        <v>163</v>
      </c>
      <c r="D26" s="757"/>
      <c r="E26" s="757"/>
      <c r="F26" s="757"/>
      <c r="G26" s="757"/>
      <c r="H26" s="757"/>
      <c r="I26" s="731"/>
    </row>
    <row r="27" spans="1:9" ht="13.8" thickBot="1" x14ac:dyDescent="0.3">
      <c r="A27" s="703"/>
      <c r="B27" s="87" t="s">
        <v>167</v>
      </c>
      <c r="C27" s="88"/>
      <c r="D27" s="17" t="s">
        <v>145</v>
      </c>
      <c r="E27" s="17" t="s">
        <v>146</v>
      </c>
      <c r="F27" s="17" t="s">
        <v>147</v>
      </c>
      <c r="G27" s="17" t="s">
        <v>148</v>
      </c>
      <c r="H27" s="164" t="s">
        <v>149</v>
      </c>
      <c r="I27" s="731"/>
    </row>
    <row r="28" spans="1:9" ht="13.95" customHeight="1" thickBot="1" x14ac:dyDescent="0.3">
      <c r="A28" s="703"/>
      <c r="B28" s="789" t="s">
        <v>195</v>
      </c>
      <c r="C28" s="121" t="s">
        <v>152</v>
      </c>
      <c r="D28" s="131"/>
      <c r="E28" s="160"/>
      <c r="F28" s="160"/>
      <c r="G28" s="161"/>
      <c r="H28" s="165" t="s">
        <v>179</v>
      </c>
      <c r="I28" s="731"/>
    </row>
    <row r="29" spans="1:9" ht="13.8" thickBot="1" x14ac:dyDescent="0.3">
      <c r="A29" s="703"/>
      <c r="B29" s="790"/>
      <c r="C29" s="122" t="s">
        <v>154</v>
      </c>
      <c r="D29" s="9"/>
      <c r="E29" s="10"/>
      <c r="F29" s="10"/>
      <c r="G29" s="97"/>
      <c r="H29" s="97"/>
      <c r="I29" s="732"/>
    </row>
    <row r="30" spans="1:9" ht="13.8" thickBot="1" x14ac:dyDescent="0.3">
      <c r="A30" s="703"/>
      <c r="B30" s="790"/>
      <c r="C30" s="736"/>
      <c r="D30" s="688" t="s">
        <v>155</v>
      </c>
      <c r="E30" s="688"/>
      <c r="F30" s="688"/>
      <c r="G30" s="688"/>
      <c r="H30" s="761"/>
      <c r="I30" s="20" t="s">
        <v>68</v>
      </c>
    </row>
    <row r="31" spans="1:9" ht="43.2" customHeight="1" thickBot="1" x14ac:dyDescent="0.3">
      <c r="A31" s="717"/>
      <c r="B31" s="791"/>
      <c r="C31" s="737"/>
      <c r="D31" s="722" t="s">
        <v>196</v>
      </c>
      <c r="E31" s="722"/>
      <c r="F31" s="722"/>
      <c r="G31" s="722"/>
      <c r="H31" s="723"/>
      <c r="I31" s="6" t="s">
        <v>171</v>
      </c>
    </row>
    <row r="32" spans="1:9" ht="14.25" customHeight="1" x14ac:dyDescent="0.25">
      <c r="A32" s="80"/>
      <c r="B32" s="80"/>
      <c r="C32" s="78"/>
      <c r="D32" s="78"/>
      <c r="E32" s="78"/>
      <c r="F32" s="78"/>
      <c r="G32" s="78"/>
      <c r="H32" s="78"/>
      <c r="I32" s="79"/>
    </row>
    <row r="33" spans="1:9" ht="14.25" customHeight="1" thickBot="1" x14ac:dyDescent="0.3">
      <c r="A33" s="80"/>
      <c r="B33" s="80"/>
      <c r="C33" s="78"/>
      <c r="D33" s="78"/>
      <c r="E33" s="78"/>
      <c r="F33" s="78"/>
      <c r="G33" s="78"/>
      <c r="H33" s="78"/>
      <c r="I33" s="79"/>
    </row>
    <row r="34" spans="1:9" ht="13.8" thickBot="1" x14ac:dyDescent="0.3">
      <c r="A34" s="81" t="s">
        <v>121</v>
      </c>
      <c r="B34" s="82" t="s">
        <v>122</v>
      </c>
      <c r="C34" s="88"/>
      <c r="D34" s="17" t="s">
        <v>145</v>
      </c>
      <c r="E34" s="17" t="s">
        <v>146</v>
      </c>
      <c r="F34" s="17" t="s">
        <v>147</v>
      </c>
      <c r="G34" s="17" t="s">
        <v>148</v>
      </c>
      <c r="H34" s="128" t="s">
        <v>149</v>
      </c>
      <c r="I34" s="163" t="s">
        <v>166</v>
      </c>
    </row>
    <row r="35" spans="1:9" ht="29.4" customHeight="1" thickBot="1" x14ac:dyDescent="0.3">
      <c r="A35" s="265" t="s">
        <v>124</v>
      </c>
      <c r="B35" s="749" t="s">
        <v>125</v>
      </c>
      <c r="C35" s="122" t="s">
        <v>152</v>
      </c>
      <c r="D35" s="9"/>
      <c r="E35" s="172"/>
      <c r="F35" s="10">
        <v>4</v>
      </c>
      <c r="G35" s="10">
        <v>7</v>
      </c>
      <c r="H35" s="159">
        <v>37</v>
      </c>
      <c r="I35" s="730" t="s">
        <v>177</v>
      </c>
    </row>
    <row r="36" spans="1:9" ht="18" customHeight="1" thickBot="1" x14ac:dyDescent="0.3">
      <c r="A36" s="266"/>
      <c r="B36" s="728"/>
      <c r="C36" s="122" t="s">
        <v>154</v>
      </c>
      <c r="D36" s="9"/>
      <c r="E36" s="132"/>
      <c r="F36" s="132"/>
      <c r="G36" s="132"/>
      <c r="H36" s="132"/>
      <c r="I36" s="732"/>
    </row>
    <row r="37" spans="1:9" ht="13.8" thickBot="1" x14ac:dyDescent="0.3">
      <c r="A37" s="15" t="s">
        <v>126</v>
      </c>
      <c r="B37" s="728"/>
      <c r="C37" s="736"/>
      <c r="D37" s="687" t="s">
        <v>155</v>
      </c>
      <c r="E37" s="688"/>
      <c r="F37" s="688"/>
      <c r="G37" s="688"/>
      <c r="H37" s="689"/>
      <c r="I37" s="20" t="s">
        <v>68</v>
      </c>
    </row>
    <row r="38" spans="1:9" ht="41.4" customHeight="1" thickBot="1" x14ac:dyDescent="0.3">
      <c r="A38" s="156">
        <v>0.25</v>
      </c>
      <c r="B38" s="729"/>
      <c r="C38" s="737"/>
      <c r="D38" s="767" t="s">
        <v>178</v>
      </c>
      <c r="E38" s="744"/>
      <c r="F38" s="744"/>
      <c r="G38" s="744"/>
      <c r="H38" s="745"/>
      <c r="I38" s="6" t="s">
        <v>171</v>
      </c>
    </row>
    <row r="39" spans="1:9" x14ac:dyDescent="0.25">
      <c r="A39" s="14"/>
      <c r="B39" s="14"/>
      <c r="C39" s="14"/>
      <c r="D39" s="14"/>
      <c r="E39" s="14"/>
      <c r="F39" s="14"/>
      <c r="G39" s="14"/>
      <c r="H39" s="14"/>
      <c r="I39" s="14"/>
    </row>
    <row r="40" spans="1:9" ht="13.8" thickBot="1" x14ac:dyDescent="0.3">
      <c r="A40" s="14"/>
      <c r="B40" s="14"/>
      <c r="C40" s="14"/>
      <c r="D40" s="14"/>
      <c r="E40" s="14"/>
      <c r="F40" s="14"/>
      <c r="G40" s="14"/>
      <c r="H40" s="14"/>
      <c r="I40" s="14"/>
    </row>
    <row r="41" spans="1:9" ht="13.8" thickBot="1" x14ac:dyDescent="0.3">
      <c r="A41" s="15" t="s">
        <v>127</v>
      </c>
      <c r="B41" s="16" t="s">
        <v>128</v>
      </c>
      <c r="C41" s="16"/>
      <c r="D41" s="17" t="s">
        <v>145</v>
      </c>
      <c r="E41" s="17" t="s">
        <v>146</v>
      </c>
      <c r="F41" s="17" t="s">
        <v>147</v>
      </c>
      <c r="G41" s="17" t="s">
        <v>148</v>
      </c>
      <c r="H41" s="128" t="s">
        <v>149</v>
      </c>
      <c r="I41" s="70" t="s">
        <v>166</v>
      </c>
    </row>
    <row r="42" spans="1:9" ht="13.95" customHeight="1" thickBot="1" x14ac:dyDescent="0.3">
      <c r="A42" s="702" t="s">
        <v>140</v>
      </c>
      <c r="B42" s="727" t="s">
        <v>134</v>
      </c>
      <c r="C42" s="122" t="s">
        <v>152</v>
      </c>
      <c r="D42" s="9"/>
      <c r="E42" s="260"/>
      <c r="F42" s="260"/>
      <c r="G42" s="167">
        <v>11425</v>
      </c>
      <c r="H42" s="133">
        <v>11425</v>
      </c>
      <c r="I42" s="713" t="s">
        <v>184</v>
      </c>
    </row>
    <row r="43" spans="1:9" ht="13.8" thickBot="1" x14ac:dyDescent="0.3">
      <c r="A43" s="703"/>
      <c r="B43" s="728"/>
      <c r="C43" s="122" t="s">
        <v>154</v>
      </c>
      <c r="D43" s="9"/>
      <c r="E43" s="10"/>
      <c r="F43" s="10"/>
      <c r="G43" s="10"/>
      <c r="H43" s="10"/>
      <c r="I43" s="714"/>
    </row>
    <row r="44" spans="1:9" ht="12.9" customHeight="1" thickBot="1" x14ac:dyDescent="0.3">
      <c r="A44" s="703"/>
      <c r="B44" s="728"/>
      <c r="C44" s="736"/>
      <c r="D44" s="687" t="s">
        <v>155</v>
      </c>
      <c r="E44" s="688"/>
      <c r="F44" s="688"/>
      <c r="G44" s="688"/>
      <c r="H44" s="689"/>
      <c r="I44" s="714"/>
    </row>
    <row r="45" spans="1:9" ht="76.2" customHeight="1" thickBot="1" x14ac:dyDescent="0.3">
      <c r="A45" s="717"/>
      <c r="B45" s="729"/>
      <c r="C45" s="737"/>
      <c r="D45" s="767" t="s">
        <v>185</v>
      </c>
      <c r="E45" s="768"/>
      <c r="F45" s="768"/>
      <c r="G45" s="768"/>
      <c r="H45" s="780"/>
      <c r="I45" s="714"/>
    </row>
    <row r="46" spans="1:9" ht="13.8" thickBot="1" x14ac:dyDescent="0.3">
      <c r="A46" s="15" t="s">
        <v>131</v>
      </c>
      <c r="B46" s="2" t="s">
        <v>197</v>
      </c>
      <c r="C46" s="2"/>
      <c r="D46" s="17" t="s">
        <v>145</v>
      </c>
      <c r="E46" s="17" t="s">
        <v>146</v>
      </c>
      <c r="F46" s="17" t="s">
        <v>147</v>
      </c>
      <c r="G46" s="17" t="s">
        <v>148</v>
      </c>
      <c r="H46" s="128" t="s">
        <v>149</v>
      </c>
      <c r="I46" s="714"/>
    </row>
    <row r="47" spans="1:9" ht="13.8" thickBot="1" x14ac:dyDescent="0.3">
      <c r="A47" s="795">
        <v>0.25</v>
      </c>
      <c r="B47" s="727" t="s">
        <v>198</v>
      </c>
      <c r="C47" s="122" t="s">
        <v>152</v>
      </c>
      <c r="D47" s="9"/>
      <c r="E47" s="170"/>
      <c r="F47" s="124">
        <v>25</v>
      </c>
      <c r="G47" s="127">
        <v>6450</v>
      </c>
      <c r="H47" s="133">
        <v>16475</v>
      </c>
      <c r="I47" s="714"/>
    </row>
    <row r="48" spans="1:9" ht="13.8" thickBot="1" x14ac:dyDescent="0.3">
      <c r="A48" s="796"/>
      <c r="B48" s="728"/>
      <c r="C48" s="122" t="s">
        <v>154</v>
      </c>
      <c r="D48" s="19"/>
      <c r="E48" s="10"/>
      <c r="F48" s="10"/>
      <c r="G48" s="10"/>
      <c r="H48" s="10"/>
      <c r="I48" s="714"/>
    </row>
    <row r="49" spans="1:9" ht="13.8" thickBot="1" x14ac:dyDescent="0.3">
      <c r="A49" s="796"/>
      <c r="B49" s="728"/>
      <c r="C49" s="736"/>
      <c r="D49" s="687" t="s">
        <v>155</v>
      </c>
      <c r="E49" s="688"/>
      <c r="F49" s="688"/>
      <c r="G49" s="688"/>
      <c r="H49" s="689"/>
      <c r="I49" s="714"/>
    </row>
    <row r="50" spans="1:9" ht="49.95" customHeight="1" thickBot="1" x14ac:dyDescent="0.3">
      <c r="A50" s="796"/>
      <c r="B50" s="729"/>
      <c r="C50" s="737"/>
      <c r="D50" s="767" t="s">
        <v>187</v>
      </c>
      <c r="E50" s="768"/>
      <c r="F50" s="768"/>
      <c r="G50" s="768"/>
      <c r="H50" s="780"/>
      <c r="I50" s="714"/>
    </row>
    <row r="51" spans="1:9" ht="12.9" customHeight="1" thickBot="1" x14ac:dyDescent="0.3">
      <c r="A51" s="796"/>
      <c r="B51" s="157" t="s">
        <v>199</v>
      </c>
      <c r="C51" s="2"/>
      <c r="D51" s="17" t="s">
        <v>145</v>
      </c>
      <c r="E51" s="17" t="s">
        <v>146</v>
      </c>
      <c r="F51" s="17" t="s">
        <v>147</v>
      </c>
      <c r="G51" s="17" t="s">
        <v>148</v>
      </c>
      <c r="H51" s="128" t="s">
        <v>149</v>
      </c>
      <c r="I51" s="714"/>
    </row>
    <row r="52" spans="1:9" ht="13.8" thickBot="1" x14ac:dyDescent="0.3">
      <c r="A52" s="796"/>
      <c r="B52" s="792" t="s">
        <v>141</v>
      </c>
      <c r="C52" s="122" t="s">
        <v>152</v>
      </c>
      <c r="D52" s="6"/>
      <c r="E52" s="124"/>
      <c r="F52" s="124"/>
      <c r="G52" s="127"/>
      <c r="H52" s="104" t="s">
        <v>179</v>
      </c>
      <c r="I52" s="714"/>
    </row>
    <row r="53" spans="1:9" ht="13.8" thickBot="1" x14ac:dyDescent="0.3">
      <c r="A53" s="796"/>
      <c r="B53" s="793"/>
      <c r="C53" s="122" t="s">
        <v>154</v>
      </c>
      <c r="D53" s="19"/>
      <c r="E53" s="10"/>
      <c r="F53" s="10"/>
      <c r="G53" s="10"/>
      <c r="H53" s="10"/>
      <c r="I53" s="715"/>
    </row>
    <row r="54" spans="1:9" ht="12.9" customHeight="1" thickBot="1" x14ac:dyDescent="0.3">
      <c r="A54" s="796"/>
      <c r="B54" s="793"/>
      <c r="C54" s="736"/>
      <c r="D54" s="687" t="s">
        <v>155</v>
      </c>
      <c r="E54" s="688"/>
      <c r="F54" s="688"/>
      <c r="G54" s="688"/>
      <c r="H54" s="689"/>
      <c r="I54" s="20" t="s">
        <v>68</v>
      </c>
    </row>
    <row r="55" spans="1:9" ht="41.25" customHeight="1" thickBot="1" x14ac:dyDescent="0.3">
      <c r="A55" s="797"/>
      <c r="B55" s="794"/>
      <c r="C55" s="737"/>
      <c r="D55" s="798" t="s">
        <v>188</v>
      </c>
      <c r="E55" s="799"/>
      <c r="F55" s="799"/>
      <c r="G55" s="799"/>
      <c r="H55" s="800"/>
      <c r="I55" s="166" t="s">
        <v>182</v>
      </c>
    </row>
    <row r="57" spans="1:9" ht="13.8" thickBot="1" x14ac:dyDescent="0.3"/>
    <row r="58" spans="1:9" ht="13.8" thickBot="1" x14ac:dyDescent="0.3">
      <c r="A58" s="15" t="s">
        <v>132</v>
      </c>
      <c r="B58" s="16" t="s">
        <v>133</v>
      </c>
      <c r="C58" s="16"/>
      <c r="D58" s="17" t="s">
        <v>145</v>
      </c>
      <c r="E58" s="17" t="s">
        <v>146</v>
      </c>
      <c r="F58" s="17" t="s">
        <v>147</v>
      </c>
      <c r="G58" s="17" t="s">
        <v>148</v>
      </c>
      <c r="H58" s="128" t="s">
        <v>149</v>
      </c>
      <c r="I58" s="70" t="s">
        <v>166</v>
      </c>
    </row>
    <row r="59" spans="1:9" ht="13.95" customHeight="1" thickBot="1" x14ac:dyDescent="0.3">
      <c r="A59" s="702" t="s">
        <v>200</v>
      </c>
      <c r="B59" s="727" t="s">
        <v>201</v>
      </c>
      <c r="C59" s="122" t="s">
        <v>152</v>
      </c>
      <c r="D59" s="155"/>
      <c r="E59" s="170"/>
      <c r="F59" s="170"/>
      <c r="G59" s="171"/>
      <c r="H59" s="104" t="s">
        <v>179</v>
      </c>
      <c r="I59" s="699" t="s">
        <v>202</v>
      </c>
    </row>
    <row r="60" spans="1:9" ht="13.8" thickBot="1" x14ac:dyDescent="0.3">
      <c r="A60" s="703"/>
      <c r="B60" s="728"/>
      <c r="C60" s="122" t="s">
        <v>154</v>
      </c>
      <c r="D60" s="9"/>
      <c r="E60" s="172"/>
      <c r="F60" s="172"/>
      <c r="G60" s="172"/>
      <c r="H60" s="10"/>
      <c r="I60" s="700"/>
    </row>
    <row r="61" spans="1:9" ht="12.9" customHeight="1" thickBot="1" x14ac:dyDescent="0.3">
      <c r="A61" s="703"/>
      <c r="B61" s="728"/>
      <c r="C61" s="736"/>
      <c r="D61" s="687" t="s">
        <v>155</v>
      </c>
      <c r="E61" s="688"/>
      <c r="F61" s="688"/>
      <c r="G61" s="688"/>
      <c r="H61" s="689"/>
      <c r="I61" s="700"/>
    </row>
    <row r="62" spans="1:9" ht="42" customHeight="1" thickBot="1" x14ac:dyDescent="0.3">
      <c r="A62" s="703"/>
      <c r="B62" s="729"/>
      <c r="C62" s="737"/>
      <c r="D62" s="721" t="s">
        <v>169</v>
      </c>
      <c r="E62" s="768"/>
      <c r="F62" s="768"/>
      <c r="G62" s="768"/>
      <c r="H62" s="780"/>
      <c r="I62" s="700"/>
    </row>
    <row r="63" spans="1:9" ht="13.8" thickBot="1" x14ac:dyDescent="0.3">
      <c r="A63" s="1" t="s">
        <v>131</v>
      </c>
      <c r="B63" s="16" t="s">
        <v>203</v>
      </c>
      <c r="C63" s="16"/>
      <c r="D63" s="17" t="s">
        <v>145</v>
      </c>
      <c r="E63" s="17" t="s">
        <v>146</v>
      </c>
      <c r="F63" s="17" t="s">
        <v>147</v>
      </c>
      <c r="G63" s="17" t="s">
        <v>148</v>
      </c>
      <c r="H63" s="128" t="s">
        <v>149</v>
      </c>
      <c r="I63" s="700"/>
    </row>
    <row r="64" spans="1:9" ht="15.6" customHeight="1" thickBot="1" x14ac:dyDescent="0.3">
      <c r="A64" s="804">
        <v>0.25</v>
      </c>
      <c r="B64" s="727" t="s">
        <v>172</v>
      </c>
      <c r="C64" s="122" t="s">
        <v>152</v>
      </c>
      <c r="D64" s="155"/>
      <c r="E64" s="261"/>
      <c r="F64" s="261"/>
      <c r="G64" s="10">
        <v>6000</v>
      </c>
      <c r="H64" s="173">
        <v>14000</v>
      </c>
      <c r="I64" s="700"/>
    </row>
    <row r="65" spans="1:9" ht="13.8" thickBot="1" x14ac:dyDescent="0.3">
      <c r="A65" s="805"/>
      <c r="B65" s="728"/>
      <c r="C65" s="122" t="s">
        <v>154</v>
      </c>
      <c r="D65" s="9"/>
      <c r="E65" s="10"/>
      <c r="F65" s="10"/>
      <c r="G65" s="10"/>
      <c r="H65" s="10"/>
      <c r="I65" s="700"/>
    </row>
    <row r="66" spans="1:9" ht="13.8" thickBot="1" x14ac:dyDescent="0.3">
      <c r="A66" s="805"/>
      <c r="B66" s="728"/>
      <c r="C66" s="736"/>
      <c r="D66" s="687" t="s">
        <v>155</v>
      </c>
      <c r="E66" s="688"/>
      <c r="F66" s="688"/>
      <c r="G66" s="688"/>
      <c r="H66" s="689"/>
      <c r="I66" s="700"/>
    </row>
    <row r="67" spans="1:9" ht="50.4" customHeight="1" thickBot="1" x14ac:dyDescent="0.3">
      <c r="A67" s="805"/>
      <c r="B67" s="729"/>
      <c r="C67" s="737"/>
      <c r="D67" s="767" t="s">
        <v>174</v>
      </c>
      <c r="E67" s="768"/>
      <c r="F67" s="768"/>
      <c r="G67" s="768"/>
      <c r="H67" s="780"/>
      <c r="I67" s="700"/>
    </row>
    <row r="68" spans="1:9" ht="13.8" thickBot="1" x14ac:dyDescent="0.3">
      <c r="A68" s="805"/>
      <c r="B68" s="16" t="s">
        <v>204</v>
      </c>
      <c r="C68" s="16"/>
      <c r="D68" s="17" t="s">
        <v>145</v>
      </c>
      <c r="E68" s="17" t="s">
        <v>146</v>
      </c>
      <c r="F68" s="17" t="s">
        <v>147</v>
      </c>
      <c r="G68" s="17" t="s">
        <v>148</v>
      </c>
      <c r="H68" s="128" t="s">
        <v>149</v>
      </c>
      <c r="I68" s="700"/>
    </row>
    <row r="69" spans="1:9" ht="13.95" customHeight="1" thickBot="1" x14ac:dyDescent="0.3">
      <c r="A69" s="805"/>
      <c r="B69" s="727" t="s">
        <v>175</v>
      </c>
      <c r="C69" s="122" t="s">
        <v>152</v>
      </c>
      <c r="D69" s="6"/>
      <c r="E69" s="124"/>
      <c r="F69" s="124"/>
      <c r="G69" s="127"/>
      <c r="H69" s="104" t="s">
        <v>179</v>
      </c>
      <c r="I69" s="700"/>
    </row>
    <row r="70" spans="1:9" ht="13.8" thickBot="1" x14ac:dyDescent="0.3">
      <c r="A70" s="805"/>
      <c r="B70" s="728"/>
      <c r="C70" s="122" t="s">
        <v>154</v>
      </c>
      <c r="D70" s="9"/>
      <c r="E70" s="10"/>
      <c r="F70" s="10"/>
      <c r="G70" s="10"/>
      <c r="H70" s="10"/>
      <c r="I70" s="700"/>
    </row>
    <row r="71" spans="1:9" ht="13.8" thickBot="1" x14ac:dyDescent="0.3">
      <c r="A71" s="805"/>
      <c r="B71" s="728"/>
      <c r="C71" s="736"/>
      <c r="D71" s="687" t="s">
        <v>155</v>
      </c>
      <c r="E71" s="688"/>
      <c r="F71" s="688"/>
      <c r="G71" s="688"/>
      <c r="H71" s="689"/>
      <c r="I71" s="700"/>
    </row>
    <row r="72" spans="1:9" ht="87" customHeight="1" thickBot="1" x14ac:dyDescent="0.3">
      <c r="A72" s="805"/>
      <c r="B72" s="729"/>
      <c r="C72" s="737"/>
      <c r="D72" s="787" t="s">
        <v>205</v>
      </c>
      <c r="E72" s="768"/>
      <c r="F72" s="768"/>
      <c r="G72" s="768"/>
      <c r="H72" s="780"/>
      <c r="I72" s="700"/>
    </row>
    <row r="73" spans="1:9" ht="13.8" thickBot="1" x14ac:dyDescent="0.3">
      <c r="A73" s="805"/>
      <c r="B73" s="16" t="s">
        <v>206</v>
      </c>
      <c r="C73" s="16"/>
      <c r="D73" s="17" t="s">
        <v>145</v>
      </c>
      <c r="E73" s="17" t="s">
        <v>146</v>
      </c>
      <c r="F73" s="17" t="s">
        <v>147</v>
      </c>
      <c r="G73" s="17" t="s">
        <v>148</v>
      </c>
      <c r="H73" s="128" t="s">
        <v>149</v>
      </c>
      <c r="I73" s="700"/>
    </row>
    <row r="74" spans="1:9" ht="13.8" thickBot="1" x14ac:dyDescent="0.3">
      <c r="A74" s="805"/>
      <c r="B74" s="727" t="s">
        <v>207</v>
      </c>
      <c r="C74" s="122" t="s">
        <v>152</v>
      </c>
      <c r="D74" s="6"/>
      <c r="E74" s="124"/>
      <c r="F74" s="124"/>
      <c r="G74" s="127"/>
      <c r="H74" s="104" t="s">
        <v>179</v>
      </c>
      <c r="I74" s="700"/>
    </row>
    <row r="75" spans="1:9" ht="13.8" thickBot="1" x14ac:dyDescent="0.3">
      <c r="A75" s="805"/>
      <c r="B75" s="728"/>
      <c r="C75" s="122" t="s">
        <v>154</v>
      </c>
      <c r="D75" s="9"/>
      <c r="E75" s="10"/>
      <c r="F75" s="10"/>
      <c r="G75" s="10"/>
      <c r="H75" s="10"/>
      <c r="I75" s="700"/>
    </row>
    <row r="76" spans="1:9" ht="13.95" customHeight="1" thickBot="1" x14ac:dyDescent="0.3">
      <c r="A76" s="805"/>
      <c r="B76" s="728"/>
      <c r="C76" s="736"/>
      <c r="D76" s="687" t="s">
        <v>155</v>
      </c>
      <c r="E76" s="688"/>
      <c r="F76" s="688"/>
      <c r="G76" s="688"/>
      <c r="H76" s="689"/>
      <c r="I76" s="700"/>
    </row>
    <row r="77" spans="1:9" ht="51" customHeight="1" thickBot="1" x14ac:dyDescent="0.3">
      <c r="A77" s="805"/>
      <c r="B77" s="729"/>
      <c r="C77" s="737"/>
      <c r="D77" s="788" t="s">
        <v>208</v>
      </c>
      <c r="E77" s="785"/>
      <c r="F77" s="785"/>
      <c r="G77" s="785"/>
      <c r="H77" s="786"/>
      <c r="I77" s="700"/>
    </row>
    <row r="78" spans="1:9" ht="12.9" customHeight="1" thickBot="1" x14ac:dyDescent="0.3">
      <c r="A78" s="805"/>
      <c r="B78" s="2" t="s">
        <v>209</v>
      </c>
      <c r="C78" s="2"/>
      <c r="D78" s="17" t="s">
        <v>145</v>
      </c>
      <c r="E78" s="17" t="s">
        <v>146</v>
      </c>
      <c r="F78" s="17" t="s">
        <v>147</v>
      </c>
      <c r="G78" s="17" t="s">
        <v>148</v>
      </c>
      <c r="H78" s="128" t="s">
        <v>149</v>
      </c>
      <c r="I78" s="700"/>
    </row>
    <row r="79" spans="1:9" ht="13.8" thickBot="1" x14ac:dyDescent="0.3">
      <c r="A79" s="805"/>
      <c r="B79" s="727" t="s">
        <v>137</v>
      </c>
      <c r="C79" s="122" t="s">
        <v>152</v>
      </c>
      <c r="D79" s="155"/>
      <c r="E79" s="170"/>
      <c r="F79" s="170"/>
      <c r="G79" s="258">
        <v>130</v>
      </c>
      <c r="H79" s="259">
        <v>151</v>
      </c>
      <c r="I79" s="700"/>
    </row>
    <row r="80" spans="1:9" ht="13.95" customHeight="1" thickBot="1" x14ac:dyDescent="0.3">
      <c r="A80" s="805"/>
      <c r="B80" s="728"/>
      <c r="C80" s="122" t="s">
        <v>154</v>
      </c>
      <c r="D80" s="19"/>
      <c r="E80" s="10"/>
      <c r="F80" s="10"/>
      <c r="G80" s="10"/>
      <c r="H80" s="10"/>
      <c r="I80" s="700"/>
    </row>
    <row r="81" spans="1:9" ht="12.9" customHeight="1" thickBot="1" x14ac:dyDescent="0.3">
      <c r="A81" s="805"/>
      <c r="B81" s="728"/>
      <c r="C81" s="736"/>
      <c r="D81" s="687" t="s">
        <v>155</v>
      </c>
      <c r="E81" s="688"/>
      <c r="F81" s="688"/>
      <c r="G81" s="688"/>
      <c r="H81" s="689"/>
      <c r="I81" s="700"/>
    </row>
    <row r="82" spans="1:9" ht="41.25" customHeight="1" thickBot="1" x14ac:dyDescent="0.3">
      <c r="A82" s="805"/>
      <c r="B82" s="729"/>
      <c r="C82" s="737"/>
      <c r="D82" s="784" t="s">
        <v>186</v>
      </c>
      <c r="E82" s="785"/>
      <c r="F82" s="785"/>
      <c r="G82" s="785"/>
      <c r="H82" s="786"/>
      <c r="I82" s="700"/>
    </row>
    <row r="83" spans="1:9" ht="12.9" customHeight="1" thickBot="1" x14ac:dyDescent="0.3">
      <c r="A83" s="805"/>
      <c r="B83" s="2" t="s">
        <v>210</v>
      </c>
      <c r="C83" s="2"/>
      <c r="D83" s="17" t="s">
        <v>145</v>
      </c>
      <c r="E83" s="17" t="s">
        <v>146</v>
      </c>
      <c r="F83" s="17" t="s">
        <v>147</v>
      </c>
      <c r="G83" s="17" t="s">
        <v>148</v>
      </c>
      <c r="H83" s="128" t="s">
        <v>149</v>
      </c>
      <c r="I83" s="700"/>
    </row>
    <row r="84" spans="1:9" ht="13.95" customHeight="1" thickBot="1" x14ac:dyDescent="0.3">
      <c r="A84" s="805"/>
      <c r="B84" s="801" t="s">
        <v>211</v>
      </c>
      <c r="C84" s="122" t="s">
        <v>152</v>
      </c>
      <c r="D84" s="6"/>
      <c r="E84" s="124"/>
      <c r="F84" s="124"/>
      <c r="G84" s="127"/>
      <c r="H84" s="104" t="s">
        <v>179</v>
      </c>
      <c r="I84" s="700"/>
    </row>
    <row r="85" spans="1:9" ht="13.8" thickBot="1" x14ac:dyDescent="0.3">
      <c r="A85" s="805"/>
      <c r="B85" s="802"/>
      <c r="C85" s="122" t="s">
        <v>154</v>
      </c>
      <c r="D85" s="19"/>
      <c r="E85" s="10"/>
      <c r="F85" s="10"/>
      <c r="G85" s="10"/>
      <c r="H85" s="10"/>
      <c r="I85" s="701"/>
    </row>
    <row r="86" spans="1:9" ht="13.8" thickBot="1" x14ac:dyDescent="0.3">
      <c r="A86" s="805"/>
      <c r="B86" s="802"/>
      <c r="C86" s="736"/>
      <c r="D86" s="687" t="s">
        <v>155</v>
      </c>
      <c r="E86" s="688"/>
      <c r="F86" s="688"/>
      <c r="G86" s="688"/>
      <c r="H86" s="689"/>
      <c r="I86" s="20" t="s">
        <v>68</v>
      </c>
    </row>
    <row r="87" spans="1:9" ht="41.25" customHeight="1" thickBot="1" x14ac:dyDescent="0.3">
      <c r="A87" s="806"/>
      <c r="B87" s="803"/>
      <c r="C87" s="737"/>
      <c r="D87" s="798" t="s">
        <v>188</v>
      </c>
      <c r="E87" s="799"/>
      <c r="F87" s="799"/>
      <c r="G87" s="799"/>
      <c r="H87" s="800"/>
      <c r="I87" s="166" t="s">
        <v>182</v>
      </c>
    </row>
    <row r="90" spans="1:9" ht="13.8" thickBot="1" x14ac:dyDescent="0.3">
      <c r="A90" s="15" t="s">
        <v>135</v>
      </c>
      <c r="B90" s="16" t="s">
        <v>136</v>
      </c>
      <c r="C90" s="16"/>
      <c r="D90" s="17" t="s">
        <v>145</v>
      </c>
      <c r="E90" s="17" t="s">
        <v>146</v>
      </c>
      <c r="F90" s="17" t="s">
        <v>147</v>
      </c>
      <c r="G90" s="17" t="s">
        <v>148</v>
      </c>
      <c r="H90" s="128" t="s">
        <v>149</v>
      </c>
      <c r="I90" s="18" t="s">
        <v>166</v>
      </c>
    </row>
    <row r="91" spans="1:9" ht="24" customHeight="1" thickBot="1" x14ac:dyDescent="0.3">
      <c r="A91" s="702" t="s">
        <v>129</v>
      </c>
      <c r="B91" s="807" t="s">
        <v>212</v>
      </c>
      <c r="C91" s="122" t="s">
        <v>152</v>
      </c>
      <c r="D91" s="155"/>
      <c r="E91" s="124"/>
      <c r="F91" s="124"/>
      <c r="G91" s="127"/>
      <c r="H91" s="104" t="s">
        <v>179</v>
      </c>
      <c r="I91" s="713" t="s">
        <v>180</v>
      </c>
    </row>
    <row r="92" spans="1:9" ht="19.95" customHeight="1" thickBot="1" x14ac:dyDescent="0.3">
      <c r="A92" s="703"/>
      <c r="B92" s="808"/>
      <c r="C92" s="122" t="s">
        <v>154</v>
      </c>
      <c r="D92" s="9"/>
      <c r="E92" s="10"/>
      <c r="F92" s="10"/>
      <c r="G92" s="10"/>
      <c r="H92" s="10"/>
      <c r="I92" s="714"/>
    </row>
    <row r="93" spans="1:9" ht="12.9" customHeight="1" thickBot="1" x14ac:dyDescent="0.3">
      <c r="A93" s="15" t="s">
        <v>131</v>
      </c>
      <c r="B93" s="808"/>
      <c r="C93" s="736"/>
      <c r="D93" s="687" t="s">
        <v>155</v>
      </c>
      <c r="E93" s="688"/>
      <c r="F93" s="688"/>
      <c r="G93" s="688"/>
      <c r="H93" s="689"/>
      <c r="I93" s="100" t="s">
        <v>68</v>
      </c>
    </row>
    <row r="94" spans="1:9" ht="42" customHeight="1" thickBot="1" x14ac:dyDescent="0.3">
      <c r="A94" s="99">
        <v>0.25</v>
      </c>
      <c r="B94" s="809"/>
      <c r="C94" s="737"/>
      <c r="D94" s="798" t="s">
        <v>181</v>
      </c>
      <c r="E94" s="799"/>
      <c r="F94" s="799"/>
      <c r="G94" s="799"/>
      <c r="H94" s="800"/>
      <c r="I94" s="6" t="s">
        <v>182</v>
      </c>
    </row>
  </sheetData>
  <mergeCells count="73">
    <mergeCell ref="A91:A92"/>
    <mergeCell ref="B91:B94"/>
    <mergeCell ref="I91:I92"/>
    <mergeCell ref="C93:C94"/>
    <mergeCell ref="D93:H93"/>
    <mergeCell ref="D94:H94"/>
    <mergeCell ref="A59:A62"/>
    <mergeCell ref="B59:B62"/>
    <mergeCell ref="I59:I85"/>
    <mergeCell ref="C61:C62"/>
    <mergeCell ref="D61:H61"/>
    <mergeCell ref="D62:H62"/>
    <mergeCell ref="B84:B87"/>
    <mergeCell ref="C86:C87"/>
    <mergeCell ref="D86:H86"/>
    <mergeCell ref="D87:H87"/>
    <mergeCell ref="B64:B67"/>
    <mergeCell ref="C66:C67"/>
    <mergeCell ref="D66:H66"/>
    <mergeCell ref="D67:H67"/>
    <mergeCell ref="B69:B72"/>
    <mergeCell ref="A64:A87"/>
    <mergeCell ref="A42:A45"/>
    <mergeCell ref="B42:B45"/>
    <mergeCell ref="I42:I53"/>
    <mergeCell ref="C44:C45"/>
    <mergeCell ref="D44:H44"/>
    <mergeCell ref="D45:H45"/>
    <mergeCell ref="B52:B55"/>
    <mergeCell ref="B47:B50"/>
    <mergeCell ref="C49:C50"/>
    <mergeCell ref="D49:H49"/>
    <mergeCell ref="D50:H50"/>
    <mergeCell ref="A47:A55"/>
    <mergeCell ref="C54:C55"/>
    <mergeCell ref="D54:H54"/>
    <mergeCell ref="D55:H55"/>
    <mergeCell ref="I18:I29"/>
    <mergeCell ref="B28:B31"/>
    <mergeCell ref="I35:I36"/>
    <mergeCell ref="D37:H37"/>
    <mergeCell ref="D38:H38"/>
    <mergeCell ref="C30:C31"/>
    <mergeCell ref="C37:C38"/>
    <mergeCell ref="D30:H30"/>
    <mergeCell ref="D31:H31"/>
    <mergeCell ref="D14:H14"/>
    <mergeCell ref="B18:B21"/>
    <mergeCell ref="D20:H20"/>
    <mergeCell ref="D21:H21"/>
    <mergeCell ref="C20:C21"/>
    <mergeCell ref="I5:I9"/>
    <mergeCell ref="A6:A9"/>
    <mergeCell ref="B6:B9"/>
    <mergeCell ref="D8:H8"/>
    <mergeCell ref="D9:H9"/>
    <mergeCell ref="C8:C9"/>
    <mergeCell ref="D81:H81"/>
    <mergeCell ref="B79:B82"/>
    <mergeCell ref="C81:C82"/>
    <mergeCell ref="D82:H82"/>
    <mergeCell ref="A18:A31"/>
    <mergeCell ref="B35:B38"/>
    <mergeCell ref="B23:B26"/>
    <mergeCell ref="C71:C72"/>
    <mergeCell ref="D71:H71"/>
    <mergeCell ref="D72:H72"/>
    <mergeCell ref="B74:B77"/>
    <mergeCell ref="C76:C77"/>
    <mergeCell ref="D76:H76"/>
    <mergeCell ref="D77:H77"/>
    <mergeCell ref="C25:H25"/>
    <mergeCell ref="C26:H26"/>
  </mergeCells>
  <phoneticPr fontId="0" type="noConversion"/>
  <pageMargins left="0.74803149606299213" right="0.74803149606299213" top="0.98425196850393704" bottom="0.98425196850393704" header="0.51181102362204722" footer="0.51181102362204722"/>
  <pageSetup paperSize="9" scale="26" orientation="landscape" r:id="rId1"/>
  <headerFooter alignWithMargins="0">
    <oddFooter>&amp;LUpdated January 2011</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08B0D-8C5E-4A78-BE7B-3E185B369ABE}">
  <dimension ref="A2:I21"/>
  <sheetViews>
    <sheetView workbookViewId="0">
      <selection activeCell="I17" sqref="I17"/>
    </sheetView>
  </sheetViews>
  <sheetFormatPr defaultRowHeight="13.2" x14ac:dyDescent="0.25"/>
  <cols>
    <col min="1" max="1" width="17.44140625" bestFit="1" customWidth="1"/>
    <col min="3" max="3" width="28.88671875" bestFit="1" customWidth="1"/>
    <col min="5" max="5" width="17.44140625" bestFit="1" customWidth="1"/>
    <col min="7" max="7" width="17.44140625" bestFit="1" customWidth="1"/>
  </cols>
  <sheetData>
    <row r="2" spans="1:9" ht="15.6" x14ac:dyDescent="0.3">
      <c r="A2" s="175" t="s">
        <v>213</v>
      </c>
      <c r="C2" s="175" t="s">
        <v>214</v>
      </c>
      <c r="E2" s="175" t="s">
        <v>215</v>
      </c>
      <c r="G2" s="175" t="s">
        <v>216</v>
      </c>
      <c r="I2" s="175" t="s">
        <v>217</v>
      </c>
    </row>
    <row r="4" spans="1:9" ht="14.4" x14ac:dyDescent="0.3">
      <c r="A4" s="135" t="s">
        <v>218</v>
      </c>
      <c r="C4" s="135" t="s">
        <v>219</v>
      </c>
      <c r="E4" s="174" t="s">
        <v>220</v>
      </c>
      <c r="G4" s="174" t="s">
        <v>220</v>
      </c>
      <c r="I4" s="174" t="s">
        <v>221</v>
      </c>
    </row>
    <row r="5" spans="1:9" ht="14.4" x14ac:dyDescent="0.3">
      <c r="A5" s="134" t="s">
        <v>222</v>
      </c>
      <c r="C5" s="134" t="s">
        <v>223</v>
      </c>
      <c r="E5" s="36" t="s">
        <v>224</v>
      </c>
      <c r="G5" s="36" t="s">
        <v>224</v>
      </c>
      <c r="I5" s="36" t="s">
        <v>225</v>
      </c>
    </row>
    <row r="6" spans="1:9" ht="14.4" x14ac:dyDescent="0.3">
      <c r="A6" s="134" t="s">
        <v>226</v>
      </c>
      <c r="C6" s="134" t="s">
        <v>227</v>
      </c>
      <c r="E6" s="36" t="s">
        <v>228</v>
      </c>
      <c r="G6" s="36" t="s">
        <v>228</v>
      </c>
      <c r="I6" s="36" t="s">
        <v>229</v>
      </c>
    </row>
    <row r="7" spans="1:9" ht="14.4" x14ac:dyDescent="0.3">
      <c r="C7" s="134" t="s">
        <v>230</v>
      </c>
      <c r="E7" s="36" t="s">
        <v>222</v>
      </c>
      <c r="G7" s="36" t="s">
        <v>222</v>
      </c>
      <c r="I7" s="36" t="s">
        <v>231</v>
      </c>
    </row>
    <row r="8" spans="1:9" ht="14.4" x14ac:dyDescent="0.3">
      <c r="A8" s="174" t="s">
        <v>220</v>
      </c>
      <c r="C8" s="134"/>
      <c r="E8" s="36" t="s">
        <v>232</v>
      </c>
      <c r="G8" s="36" t="s">
        <v>232</v>
      </c>
      <c r="I8" s="36" t="s">
        <v>233</v>
      </c>
    </row>
    <row r="9" spans="1:9" ht="14.4" x14ac:dyDescent="0.3">
      <c r="A9" s="36" t="s">
        <v>224</v>
      </c>
      <c r="C9" s="135" t="s">
        <v>234</v>
      </c>
      <c r="E9" s="36" t="s">
        <v>235</v>
      </c>
      <c r="G9" s="36" t="s">
        <v>235</v>
      </c>
      <c r="I9" s="36" t="s">
        <v>236</v>
      </c>
    </row>
    <row r="10" spans="1:9" ht="14.4" x14ac:dyDescent="0.3">
      <c r="A10" s="36" t="s">
        <v>228</v>
      </c>
      <c r="C10" s="134" t="s">
        <v>237</v>
      </c>
      <c r="E10" s="36" t="s">
        <v>238</v>
      </c>
      <c r="G10" s="36" t="s">
        <v>238</v>
      </c>
      <c r="I10" s="36" t="s">
        <v>239</v>
      </c>
    </row>
    <row r="11" spans="1:9" ht="14.4" x14ac:dyDescent="0.3">
      <c r="A11" s="36" t="s">
        <v>222</v>
      </c>
      <c r="C11" s="134" t="s">
        <v>240</v>
      </c>
    </row>
    <row r="12" spans="1:9" ht="14.4" x14ac:dyDescent="0.3">
      <c r="A12" s="36" t="s">
        <v>232</v>
      </c>
      <c r="C12" s="134" t="s">
        <v>241</v>
      </c>
      <c r="I12" s="174" t="s">
        <v>242</v>
      </c>
    </row>
    <row r="13" spans="1:9" ht="14.4" x14ac:dyDescent="0.3">
      <c r="A13" s="36" t="s">
        <v>235</v>
      </c>
      <c r="C13" s="134" t="s">
        <v>243</v>
      </c>
      <c r="I13" s="36" t="s">
        <v>244</v>
      </c>
    </row>
    <row r="14" spans="1:9" ht="14.4" x14ac:dyDescent="0.3">
      <c r="A14" s="36" t="s">
        <v>238</v>
      </c>
      <c r="C14" s="134"/>
      <c r="I14" s="36" t="s">
        <v>245</v>
      </c>
    </row>
    <row r="15" spans="1:9" ht="14.4" x14ac:dyDescent="0.3">
      <c r="C15" s="135" t="s">
        <v>246</v>
      </c>
      <c r="I15" s="36" t="s">
        <v>247</v>
      </c>
    </row>
    <row r="16" spans="1:9" ht="14.4" x14ac:dyDescent="0.25">
      <c r="C16" s="152" t="s">
        <v>248</v>
      </c>
    </row>
    <row r="17" spans="3:9" ht="14.4" x14ac:dyDescent="0.25">
      <c r="C17" s="152" t="s">
        <v>249</v>
      </c>
      <c r="I17" s="174" t="s">
        <v>250</v>
      </c>
    </row>
    <row r="18" spans="3:9" ht="14.4" x14ac:dyDescent="0.25">
      <c r="C18" s="152" t="s">
        <v>251</v>
      </c>
      <c r="I18" s="36" t="s">
        <v>252</v>
      </c>
    </row>
    <row r="19" spans="3:9" x14ac:dyDescent="0.25">
      <c r="I19" s="36" t="s">
        <v>253</v>
      </c>
    </row>
    <row r="20" spans="3:9" x14ac:dyDescent="0.25">
      <c r="I20" s="36" t="s">
        <v>254</v>
      </c>
    </row>
    <row r="21" spans="3:9" x14ac:dyDescent="0.25">
      <c r="I21" s="36" t="s">
        <v>255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63EE7-57F8-471D-8AC6-8E07C1F5D0A2}">
  <sheetPr codeName="Sheet6">
    <tabColor theme="6" tint="0.79998168889431442"/>
  </sheetPr>
  <dimension ref="A1:F21"/>
  <sheetViews>
    <sheetView workbookViewId="0">
      <selection activeCell="A4" sqref="A4:A9"/>
    </sheetView>
  </sheetViews>
  <sheetFormatPr defaultColWidth="8.88671875" defaultRowHeight="14.4" x14ac:dyDescent="0.3"/>
  <cols>
    <col min="1" max="1" width="7.5546875" style="134" customWidth="1"/>
    <col min="2" max="2" width="9.6640625" style="134" customWidth="1"/>
    <col min="3" max="3" width="20" style="134" bestFit="1" customWidth="1"/>
    <col min="4" max="4" width="9" style="134" customWidth="1"/>
    <col min="5" max="5" width="10.44140625" style="134" customWidth="1"/>
    <col min="6" max="7" width="8.88671875" style="134"/>
    <col min="8" max="8" width="20.44140625" style="134" bestFit="1" customWidth="1"/>
    <col min="9" max="9" width="19.88671875" style="134" customWidth="1"/>
    <col min="10" max="16384" width="8.88671875" style="134"/>
  </cols>
  <sheetData>
    <row r="1" spans="1:6" s="149" customFormat="1" ht="35.4" customHeight="1" x14ac:dyDescent="0.4">
      <c r="A1" s="148" t="s">
        <v>256</v>
      </c>
    </row>
    <row r="2" spans="1:6" s="150" customFormat="1" ht="31.2" customHeight="1" x14ac:dyDescent="0.3">
      <c r="A2" s="150" t="s">
        <v>257</v>
      </c>
    </row>
    <row r="3" spans="1:6" ht="15" thickBot="1" x14ac:dyDescent="0.35"/>
    <row r="4" spans="1:6" ht="15.6" x14ac:dyDescent="0.3">
      <c r="A4" s="810" t="s">
        <v>258</v>
      </c>
      <c r="B4" s="142"/>
      <c r="C4" s="640" t="s">
        <v>259</v>
      </c>
      <c r="D4" s="641"/>
      <c r="E4" s="641"/>
      <c r="F4" s="642"/>
    </row>
    <row r="5" spans="1:6" x14ac:dyDescent="0.3">
      <c r="A5" s="810"/>
      <c r="C5" s="643"/>
      <c r="D5" s="644"/>
      <c r="E5" s="191" t="s">
        <v>260</v>
      </c>
      <c r="F5" s="200" t="s">
        <v>261</v>
      </c>
    </row>
    <row r="6" spans="1:6" ht="15" thickBot="1" x14ac:dyDescent="0.35">
      <c r="A6" s="810"/>
      <c r="C6" s="811" t="s">
        <v>262</v>
      </c>
      <c r="D6" s="812"/>
      <c r="E6" s="414">
        <v>5</v>
      </c>
      <c r="F6" s="415">
        <v>4</v>
      </c>
    </row>
    <row r="7" spans="1:6" x14ac:dyDescent="0.3">
      <c r="A7" s="810"/>
      <c r="C7" s="146"/>
    </row>
    <row r="8" spans="1:6" x14ac:dyDescent="0.3">
      <c r="A8" s="810"/>
      <c r="C8" s="146"/>
    </row>
    <row r="9" spans="1:6" x14ac:dyDescent="0.3">
      <c r="A9" s="810"/>
      <c r="C9" s="146"/>
    </row>
    <row r="10" spans="1:6" x14ac:dyDescent="0.3">
      <c r="C10" s="146"/>
    </row>
    <row r="11" spans="1:6" ht="15" thickBot="1" x14ac:dyDescent="0.35">
      <c r="C11" s="146"/>
    </row>
    <row r="12" spans="1:6" x14ac:dyDescent="0.3">
      <c r="A12" s="631" t="s">
        <v>162</v>
      </c>
      <c r="C12" s="136" t="s">
        <v>263</v>
      </c>
      <c r="D12" s="193"/>
      <c r="E12" s="194"/>
      <c r="F12" s="137"/>
    </row>
    <row r="13" spans="1:6" x14ac:dyDescent="0.3">
      <c r="A13" s="631"/>
      <c r="C13" s="297" t="s">
        <v>623</v>
      </c>
      <c r="D13" s="412"/>
      <c r="E13" s="412"/>
      <c r="F13" s="413"/>
    </row>
    <row r="14" spans="1:6" ht="15" thickBot="1" x14ac:dyDescent="0.35">
      <c r="A14" s="631"/>
      <c r="C14" s="140"/>
      <c r="D14" s="189"/>
      <c r="E14" s="189"/>
      <c r="F14" s="141"/>
    </row>
    <row r="15" spans="1:6" ht="15" thickBot="1" x14ac:dyDescent="0.35">
      <c r="A15" s="631"/>
    </row>
    <row r="16" spans="1:6" x14ac:dyDescent="0.3">
      <c r="A16" s="631"/>
      <c r="C16" s="136" t="s">
        <v>407</v>
      </c>
      <c r="D16" s="193"/>
      <c r="E16" s="194"/>
      <c r="F16" s="137"/>
    </row>
    <row r="17" spans="1:6" x14ac:dyDescent="0.3">
      <c r="A17" s="631"/>
      <c r="C17" s="813" t="s">
        <v>410</v>
      </c>
      <c r="D17" s="814"/>
      <c r="E17" s="814"/>
      <c r="F17" s="815"/>
    </row>
    <row r="18" spans="1:6" ht="15" thickBot="1" x14ac:dyDescent="0.35">
      <c r="A18" s="631"/>
      <c r="C18" s="292"/>
      <c r="D18" s="293"/>
      <c r="E18" s="293"/>
      <c r="F18" s="294"/>
    </row>
    <row r="19" spans="1:6" x14ac:dyDescent="0.3">
      <c r="C19" s="153"/>
    </row>
    <row r="20" spans="1:6" ht="14.4" customHeight="1" x14ac:dyDescent="0.3">
      <c r="C20" s="153"/>
    </row>
    <row r="21" spans="1:6" ht="14.4" customHeight="1" x14ac:dyDescent="0.3"/>
  </sheetData>
  <mergeCells count="6">
    <mergeCell ref="A12:A18"/>
    <mergeCell ref="A4:A9"/>
    <mergeCell ref="C4:F4"/>
    <mergeCell ref="C5:D5"/>
    <mergeCell ref="C6:D6"/>
    <mergeCell ref="C17:F17"/>
  </mergeCells>
  <hyperlinks>
    <hyperlink ref="C17" r:id="rId1" display="https://assets.publishing.service.gov.uk/government/uploads/system/uploads/attachment_data/file/813600/KPI-15-extent-ICF-intervention-lead-transformational-change.pdf" xr:uid="{BEEAC477-FCB0-4BBF-A8A9-7127161F4CAF}"/>
    <hyperlink ref="C13" r:id="rId2" display="https://defra.sharepoint.com/:w:/t/Team428/IQDSyMRcWiH3TK5f9T4Qyz_XAVLMPyZQdKIkx3Q32IvZLgw?e=IbTXVV" xr:uid="{4EA96C3C-D1E8-4D60-AF17-81529593DB3C}"/>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3B28E16F166AD64481B5EA1FE2AF1E35" ma:contentTypeVersion="68" ma:contentTypeDescription="new Document or upload" ma:contentTypeScope="" ma:versionID="ff860fcefcac031b106042315f45f89a">
  <xsd:schema xmlns:xsd="http://www.w3.org/2001/XMLSchema" xmlns:xs="http://www.w3.org/2001/XMLSchema" xmlns:p="http://schemas.microsoft.com/office/2006/metadata/properties" xmlns:ns2="662745e8-e224-48e8-a2e3-254862b8c2f5" xmlns:ns3="6dfd283e-d7c6-4db4-b263-522c893cd078" targetNamespace="http://schemas.microsoft.com/office/2006/metadata/properties" ma:root="true" ma:fieldsID="c6f98b0459c403cb8e85cc53f41d328e" ns2:_="" ns3:_="">
    <xsd:import namespace="662745e8-e224-48e8-a2e3-254862b8c2f5"/>
    <xsd:import namespace="6dfd283e-d7c6-4db4-b263-522c893cd078"/>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dlc_EmailTo" minOccurs="0"/>
                <xsd:element ref="ns3:dlc_EmailFrom" minOccurs="0"/>
                <xsd:element ref="ns3:dlc_EmailCC" minOccurs="0"/>
                <xsd:element ref="ns3:bcb1675984d34ae3a1ed6b6e433c98de" minOccurs="0"/>
                <xsd:element ref="ns3:dlc_EmailSentUTC" minOccurs="0"/>
                <xsd:element ref="ns3:peb8f3fab875401ca34a9f28cac46400" minOccurs="0"/>
                <xsd:element ref="ns3:dlc_EmailReceivedUTC" minOccurs="0"/>
                <xsd:element ref="ns3:dlc_EmailSubje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2976f41-4415-4caa-8344-a6ae0370877c}" ma:internalName="TaxCatchAll" ma:readOnly="false" ma:showField="CatchAllData" ma:web="6dfd283e-d7c6-4db4-b263-522c893cd07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2976f41-4415-4caa-8344-a6ae0370877c}" ma:internalName="TaxCatchAllLabel" ma:readOnly="false" ma:showField="CatchAllDataLabel" ma:web="6dfd283e-d7c6-4db4-b263-522c893cd078">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readOnly="fals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readOnly="fals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PHW  International Chemicals and Implementation" ma:internalName="Team" ma:readOnly="false">
      <xsd:simpleType>
        <xsd:restriction base="dms:Text"/>
      </xsd:simpleType>
    </xsd:element>
    <xsd:element name="Topic" ma:index="20" nillable="true" ma:displayName="Topic" ma:default="GEF and Global Financial Prog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9;#Internal Core Defra|836ac8df-3ab9-4c95-a1f0-07f825804935"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8;#Core Defra|026223dd-2e56-4615-868d-7c5bfd566810"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dfd283e-d7c6-4db4-b263-522c893cd078" elementFormDefault="qualified">
    <xsd:import namespace="http://schemas.microsoft.com/office/2006/documentManagement/types"/>
    <xsd:import namespace="http://schemas.microsoft.com/office/infopath/2007/PartnerControls"/>
    <xsd:element name="dlc_EmailTo" ma:index="25" nillable="true" ma:displayName="To" ma:internalName="dlc_EmailTo" ma:readOnly="false">
      <xsd:simpleType>
        <xsd:restriction base="dms:Note"/>
      </xsd:simpleType>
    </xsd:element>
    <xsd:element name="dlc_EmailFrom" ma:index="27" nillable="true" ma:displayName="From" ma:internalName="dlc_EmailFrom" ma:readOnly="false">
      <xsd:simpleType>
        <xsd:restriction base="dms:Text">
          <xsd:maxLength value="255"/>
        </xsd:restriction>
      </xsd:simpleType>
    </xsd:element>
    <xsd:element name="dlc_EmailCC" ma:index="28" nillable="true" ma:displayName="CC" ma:internalName="dlc_EmailCC" ma:readOnly="false">
      <xsd:simpleType>
        <xsd:restriction base="dms:Note">
          <xsd:maxLength value="255"/>
        </xsd:restriction>
      </xsd:simpleType>
    </xsd:element>
    <xsd:element name="bcb1675984d34ae3a1ed6b6e433c98de" ma:index="29" nillable="true" ma:taxonomy="true" ma:internalName="bcb1675984d34ae3a1ed6b6e433c98de" ma:taxonomyFieldName="Directorate" ma:displayName="Directorate" ma:readOnly="false" ma:fieldId="{bcb16759-84d3-4ae3-a1ed-6b6e433c98de}" ma:sspId="d1117845-93f6-4da3-abaa-fcb4fa669c78" ma:termSetId="a3042207-bc74-4e42-93b3-dbb4e6115b83" ma:anchorId="00000000-0000-0000-0000-000000000000" ma:open="false" ma:isKeyword="false">
      <xsd:complexType>
        <xsd:sequence>
          <xsd:element ref="pc:Terms" minOccurs="0" maxOccurs="1"/>
        </xsd:sequence>
      </xsd:complexType>
    </xsd:element>
    <xsd:element name="dlc_EmailSentUTC" ma:index="30" nillable="true" ma:displayName="Date Sent" ma:format="DateTime" ma:internalName="dlc_EmailSentUTC" ma:readOnly="false">
      <xsd:simpleType>
        <xsd:restriction base="dms:DateTime"/>
      </xsd:simpleType>
    </xsd:element>
    <xsd:element name="peb8f3fab875401ca34a9f28cac46400" ma:index="31" nillable="true" ma:taxonomy="true" ma:internalName="peb8f3fab875401ca34a9f28cac46400" ma:taxonomyFieldName="SecurityClassification" ma:displayName="SecurityClassification" ma:readOnly="false" ma:fieldId="{9eb8f3fa-b875-401c-a34a-9f28cac46400}" ma:sspId="d1117845-93f6-4da3-abaa-fcb4fa669c78" ma:termSetId="cb8bbbf2-2a11-43af-a18e-40ed7c8e4b19" ma:anchorId="00000000-0000-0000-0000-000000000000" ma:open="false" ma:isKeyword="false">
      <xsd:complexType>
        <xsd:sequence>
          <xsd:element ref="pc:Terms" minOccurs="0" maxOccurs="1"/>
        </xsd:sequence>
      </xsd:complexType>
    </xsd:element>
    <xsd:element name="dlc_EmailReceivedUTC" ma:index="32" nillable="true" ma:displayName="Date Received" ma:format="DateTime" ma:internalName="dlc_EmailReceivedUTC" ma:readOnly="false">
      <xsd:simpleType>
        <xsd:restriction base="dms:DateTime"/>
      </xsd:simpleType>
    </xsd:element>
    <xsd:element name="dlc_EmailSubject" ma:index="33" nillable="true" ma:displayName="Subject" ma:internalName="dlc_EmailSubje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62745e8-e224-48e8-a2e3-254862b8c2f5">
      <Value>6</Value>
      <Value>14</Value>
      <Value>10</Value>
      <Value>8</Value>
      <Value>7</Value>
    </TaxCatchAll>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TaxCatchAllLabel xmlns="662745e8-e224-48e8-a2e3-254862b8c2f5" xsi:nil="true"/>
    <k85d23755b3a46b5a51451cf336b2e9b xmlns="662745e8-e224-48e8-a2e3-254862b8c2f5">
      <Terms xmlns="http://schemas.microsoft.com/office/infopath/2007/PartnerControls"/>
    </k85d23755b3a46b5a51451cf336b2e9b>
    <Topic xmlns="662745e8-e224-48e8-a2e3-254862b8c2f5">ICF</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Core Defra</TermName>
          <TermId xmlns="http://schemas.microsoft.com/office/infopath/2007/PartnerControls">026223dd-2e56-4615-868d-7c5bfd566810</TermId>
        </TermInfo>
      </Terms>
    </fe59e9859d6a491389c5b03567f5dda5>
    <Team xmlns="662745e8-e224-48e8-a2e3-254862b8c2f5">International</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lc_EmailReceivedUTC xmlns="6dfd283e-d7c6-4db4-b263-522c893cd078" xsi:nil="true"/>
    <dlc_EmailTo xmlns="6dfd283e-d7c6-4db4-b263-522c893cd078" xsi:nil="true"/>
    <dlc_EmailSubject xmlns="6dfd283e-d7c6-4db4-b263-522c893cd078" xsi:nil="true"/>
    <dlc_EmailSentUTC xmlns="6dfd283e-d7c6-4db4-b263-522c893cd078" xsi:nil="true"/>
    <bcb1675984d34ae3a1ed6b6e433c98de xmlns="6dfd283e-d7c6-4db4-b263-522c893cd078">
      <Terms xmlns="http://schemas.microsoft.com/office/infopath/2007/PartnerControls"/>
    </bcb1675984d34ae3a1ed6b6e433c98de>
    <peb8f3fab875401ca34a9f28cac46400 xmlns="6dfd283e-d7c6-4db4-b263-522c893cd078">
      <Terms xmlns="http://schemas.microsoft.com/office/infopath/2007/PartnerControls"/>
    </peb8f3fab875401ca34a9f28cac46400>
    <dlc_EmailCC xmlns="6dfd283e-d7c6-4db4-b263-522c893cd078" xsi:nil="true"/>
    <dlc_EmailFrom xmlns="6dfd283e-d7c6-4db4-b263-522c893cd078" xsi:nil="true"/>
  </documentManagement>
</p:properties>
</file>

<file path=customXml/itemProps1.xml><?xml version="1.0" encoding="utf-8"?>
<ds:datastoreItem xmlns:ds="http://schemas.openxmlformats.org/officeDocument/2006/customXml" ds:itemID="{B28ABF8D-CF95-4CB8-8590-29F34C8DE4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6dfd283e-d7c6-4db4-b263-522c893cd0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D5AF9D-0DD5-49EB-886F-32158BAFAF8C}">
  <ds:schemaRefs>
    <ds:schemaRef ds:uri="Microsoft.SharePoint.Taxonomy.ContentTypeSync"/>
  </ds:schemaRefs>
</ds:datastoreItem>
</file>

<file path=customXml/itemProps3.xml><?xml version="1.0" encoding="utf-8"?>
<ds:datastoreItem xmlns:ds="http://schemas.openxmlformats.org/officeDocument/2006/customXml" ds:itemID="{FEBD57A0-F59C-4AAD-8B60-CB53905C70A0}">
  <ds:schemaRefs>
    <ds:schemaRef ds:uri="http://schemas.microsoft.com/sharepoint/v3/contenttype/forms"/>
  </ds:schemaRefs>
</ds:datastoreItem>
</file>

<file path=customXml/itemProps4.xml><?xml version="1.0" encoding="utf-8"?>
<ds:datastoreItem xmlns:ds="http://schemas.openxmlformats.org/officeDocument/2006/customXml" ds:itemID="{4785A5C0-4DA5-4788-A2E4-422E55E5875A}">
  <ds:schemaRefs>
    <ds:schemaRef ds:uri="http://schemas.openxmlformats.org/package/2006/metadata/core-properties"/>
    <ds:schemaRef ds:uri="http://schemas.microsoft.com/office/infopath/2007/PartnerControls"/>
    <ds:schemaRef ds:uri="http://www.w3.org/XML/1998/namespace"/>
    <ds:schemaRef ds:uri="http://purl.org/dc/elements/1.1/"/>
    <ds:schemaRef ds:uri="6dfd283e-d7c6-4db4-b263-522c893cd078"/>
    <ds:schemaRef ds:uri="http://schemas.microsoft.com/office/2006/documentManagement/types"/>
    <ds:schemaRef ds:uri="http://purl.org/dc/terms/"/>
    <ds:schemaRef ds:uri="662745e8-e224-48e8-a2e3-254862b8c2f5"/>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vt:i4>
      </vt:variant>
    </vt:vector>
  </HeadingPairs>
  <TitlesOfParts>
    <vt:vector size="32" baseType="lpstr">
      <vt:lpstr>Guide</vt:lpstr>
      <vt:lpstr>Programme</vt:lpstr>
      <vt:lpstr>Version History</vt:lpstr>
      <vt:lpstr>Logframe (May26)</vt:lpstr>
      <vt:lpstr>Logframe (Sep25)</vt:lpstr>
      <vt:lpstr>Logframe (Aug25)</vt:lpstr>
      <vt:lpstr>Logframe (Jun25)</vt:lpstr>
      <vt:lpstr>Dropdown</vt:lpstr>
      <vt:lpstr>Impact</vt:lpstr>
      <vt:lpstr>Outcome1.1</vt:lpstr>
      <vt:lpstr>Outcome1.2</vt:lpstr>
      <vt:lpstr>Outcome1.3</vt:lpstr>
      <vt:lpstr>Outcome1.4</vt:lpstr>
      <vt:lpstr>Outcome1.5</vt:lpstr>
      <vt:lpstr>Outcome1.6</vt:lpstr>
      <vt:lpstr>Outcome2.1</vt:lpstr>
      <vt:lpstr>Outcome2.2</vt:lpstr>
      <vt:lpstr>Outcome2.3</vt:lpstr>
      <vt:lpstr>Outcome2.4</vt:lpstr>
      <vt:lpstr>Output1</vt:lpstr>
      <vt:lpstr>Output2</vt:lpstr>
      <vt:lpstr>Output3.1</vt:lpstr>
      <vt:lpstr>Output3.2</vt:lpstr>
      <vt:lpstr>Output4.1</vt:lpstr>
      <vt:lpstr>Output4.2</vt:lpstr>
      <vt:lpstr>Output5.1</vt:lpstr>
      <vt:lpstr>Output5.2</vt:lpstr>
      <vt:lpstr>Logframe Template (Jan25)</vt:lpstr>
      <vt:lpstr>Logframe Template (Dec25)</vt:lpstr>
      <vt:lpstr>Output3.1!_Hlk217087090</vt:lpstr>
      <vt:lpstr>Output3.1!_Toc218271197</vt:lpstr>
      <vt:lpstr>Guide!Print_Area</vt:lpstr>
    </vt:vector>
  </TitlesOfParts>
  <Manager/>
  <Company>DFID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Template_Logical Framework</dc:title>
  <dc:subject/>
  <dc:creator>Denise Patrick</dc:creator>
  <cp:keywords/>
  <dc:description/>
  <cp:lastModifiedBy>Alice Evans</cp:lastModifiedBy>
  <cp:revision/>
  <dcterms:created xsi:type="dcterms:W3CDTF">2010-10-26T15:58:14Z</dcterms:created>
  <dcterms:modified xsi:type="dcterms:W3CDTF">2026-06-19T14:56:14Z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usiness Document Type">
    <vt:lpwstr>Logical framework</vt:lpwstr>
  </property>
  <property fmtid="{D5CDD505-2E9C-101B-9397-08002B2CF9AE}" pid="3" name="ContentTypeId">
    <vt:lpwstr>0x010100A5BF1C78D9F64B679A5EBDE1C6598EBC01003B28E16F166AD64481B5EA1FE2AF1E35</vt:lpwstr>
  </property>
  <property fmtid="{D5CDD505-2E9C-101B-9397-08002B2CF9AE}" pid="4" name="Order">
    <vt:r8>626700</vt:r8>
  </property>
  <property fmtid="{D5CDD505-2E9C-101B-9397-08002B2CF9AE}" pid="5" name="SubjectArea">
    <vt:lpwstr/>
  </property>
  <property fmtid="{D5CDD505-2E9C-101B-9397-08002B2CF9AE}" pid="6" name="HOFrom">
    <vt:lpwstr/>
  </property>
  <property fmtid="{D5CDD505-2E9C-101B-9397-08002B2CF9AE}" pid="7" name="HOSubject">
    <vt:lpwstr/>
  </property>
  <property fmtid="{D5CDD505-2E9C-101B-9397-08002B2CF9AE}" pid="8" name="MigrationSource">
    <vt:lpwstr/>
  </property>
  <property fmtid="{D5CDD505-2E9C-101B-9397-08002B2CF9AE}" pid="9" name="HOCC">
    <vt:lpwstr/>
  </property>
  <property fmtid="{D5CDD505-2E9C-101B-9397-08002B2CF9AE}" pid="10" name="Directorate">
    <vt:lpwstr/>
  </property>
  <property fmtid="{D5CDD505-2E9C-101B-9397-08002B2CF9AE}" pid="11" name="HOTo">
    <vt:lpwstr/>
  </property>
  <property fmtid="{D5CDD505-2E9C-101B-9397-08002B2CF9AE}" pid="12" name="SecurityClassification">
    <vt:lpwstr/>
  </property>
  <property fmtid="{D5CDD505-2E9C-101B-9397-08002B2CF9AE}" pid="13" name="InformationType">
    <vt:lpwstr/>
  </property>
  <property fmtid="{D5CDD505-2E9C-101B-9397-08002B2CF9AE}" pid="14" name="Distribution">
    <vt:lpwstr>14;#Internal Defra Group|0867f7b3-e76e-40ca-bb1f-5ba341a49230</vt:lpwstr>
  </property>
  <property fmtid="{D5CDD505-2E9C-101B-9397-08002B2CF9AE}" pid="15" name="HOCopyrightLevel">
    <vt:lpwstr>7;#Crown|69589897-2828-4761-976e-717fd8e631c9</vt:lpwstr>
  </property>
  <property fmtid="{D5CDD505-2E9C-101B-9397-08002B2CF9AE}" pid="16" name="HOGovernmentSecurityClassification">
    <vt:lpwstr>6;#Official|14c80daa-741b-422c-9722-f71693c9ede4</vt:lpwstr>
  </property>
  <property fmtid="{D5CDD505-2E9C-101B-9397-08002B2CF9AE}" pid="17" name="HOSiteType">
    <vt:lpwstr>10;#Team|ff0485df-0575-416f-802f-e999165821b7</vt:lpwstr>
  </property>
  <property fmtid="{D5CDD505-2E9C-101B-9397-08002B2CF9AE}" pid="18" name="OrganisationalUnit">
    <vt:lpwstr>8;#Core Defra|026223dd-2e56-4615-868d-7c5bfd566810</vt:lpwstr>
  </property>
  <property fmtid="{D5CDD505-2E9C-101B-9397-08002B2CF9AE}" pid="19" name="MediaServiceImageTags">
    <vt:lpwstr/>
  </property>
  <property fmtid="{D5CDD505-2E9C-101B-9397-08002B2CF9AE}" pid="20" name="lcf76f155ced4ddcb4097134ff3c332f">
    <vt:lpwstr/>
  </property>
</Properties>
</file>