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hopes\Documents\Yaze\tech2peace\"/>
    </mc:Choice>
  </mc:AlternateContent>
  <xr:revisionPtr revIDLastSave="0" documentId="8_{1D175077-8E36-4178-9A0D-94C6C7EEFF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uri="GoogleSheetsCustomDataVersion2">
      <go:sheetsCustomData xmlns:go="http://customooxmlschemas.google.com/" r:id="rId5" roundtripDataChecksum="5LufqGW80eqXYj2lB9KldzvTHlgnCevZtATuA0cjTds="/>
    </ext>
  </extLst>
</workbook>
</file>

<file path=xl/calcChain.xml><?xml version="1.0" encoding="utf-8"?>
<calcChain xmlns="http://schemas.openxmlformats.org/spreadsheetml/2006/main">
  <c r="N25" i="1" l="1"/>
  <c r="L25" i="1"/>
  <c r="N18" i="1"/>
  <c r="N19" i="1"/>
  <c r="N20" i="1"/>
  <c r="N21" i="1"/>
  <c r="N17" i="1"/>
  <c r="N22" i="1" s="1"/>
  <c r="L22" i="1"/>
  <c r="N13" i="1"/>
  <c r="N14" i="1"/>
  <c r="N8" i="1"/>
  <c r="N9" i="1"/>
  <c r="N10" i="1"/>
  <c r="N11" i="1"/>
  <c r="L7" i="1"/>
  <c r="N3" i="1"/>
  <c r="N7" i="1" s="1"/>
  <c r="L26" i="1" l="1"/>
  <c r="N26" i="1"/>
  <c r="I12" i="1"/>
  <c r="M25" i="1" l="1"/>
  <c r="M22" i="1"/>
  <c r="M15" i="1"/>
  <c r="M7" i="1"/>
  <c r="M26" i="1" l="1"/>
  <c r="M16" i="1"/>
  <c r="M27" i="1" l="1"/>
  <c r="H25" i="1"/>
  <c r="I25" i="1"/>
  <c r="I22" i="1"/>
  <c r="E24" i="1"/>
  <c r="E23" i="1"/>
  <c r="E19" i="1"/>
  <c r="E20" i="1"/>
  <c r="E21" i="1"/>
  <c r="E18" i="1"/>
  <c r="E17" i="1"/>
  <c r="B22" i="1"/>
  <c r="I7" i="1"/>
  <c r="E6" i="1"/>
  <c r="H6" i="1" s="1"/>
  <c r="E10" i="1"/>
  <c r="H10" i="1" s="1"/>
  <c r="E9" i="1"/>
  <c r="H9" i="1" s="1"/>
  <c r="E8" i="1"/>
  <c r="H8" i="1" s="1"/>
  <c r="E14" i="1"/>
  <c r="H14" i="1" s="1"/>
  <c r="E13" i="1"/>
  <c r="I15" i="1"/>
  <c r="E12" i="1"/>
  <c r="H12" i="1" s="1"/>
  <c r="L12" i="1" s="1"/>
  <c r="E11" i="1"/>
  <c r="H11" i="1" s="1"/>
  <c r="E5" i="1"/>
  <c r="H5" i="1" s="1"/>
  <c r="E4" i="1"/>
  <c r="H4" i="1" s="1"/>
  <c r="E3" i="1"/>
  <c r="N12" i="1" l="1"/>
  <c r="N15" i="1" s="1"/>
  <c r="N16" i="1" s="1"/>
  <c r="N27" i="1" s="1"/>
  <c r="L15" i="1"/>
  <c r="L16" i="1" s="1"/>
  <c r="L27" i="1" s="1"/>
  <c r="E25" i="1"/>
  <c r="I26" i="1"/>
  <c r="E22" i="1"/>
  <c r="I16" i="1"/>
  <c r="I27" i="1" s="1"/>
  <c r="E15" i="1"/>
  <c r="E7" i="1"/>
  <c r="H3" i="1"/>
  <c r="H13" i="1"/>
  <c r="H15" i="1" s="1"/>
  <c r="E26" i="1" l="1"/>
  <c r="E16" i="1"/>
  <c r="E27" i="1" s="1"/>
  <c r="H22" i="1"/>
  <c r="H26" i="1" s="1"/>
  <c r="H7" i="1"/>
  <c r="H16" i="1" l="1"/>
  <c r="H27" i="1" s="1"/>
</calcChain>
</file>

<file path=xl/sharedStrings.xml><?xml version="1.0" encoding="utf-8"?>
<sst xmlns="http://schemas.openxmlformats.org/spreadsheetml/2006/main" count="69" uniqueCount="40">
  <si>
    <t>Expenses</t>
  </si>
  <si>
    <t>Original Cost per unit/month</t>
  </si>
  <si>
    <t>Units</t>
  </si>
  <si>
    <t>Updated Units per approval</t>
  </si>
  <si>
    <t>Total Cost</t>
  </si>
  <si>
    <t>Updated Cost</t>
  </si>
  <si>
    <t>Cost-Share</t>
  </si>
  <si>
    <t>Planned Dutch Expenditures</t>
  </si>
  <si>
    <t>Acutal Dutch Expenditures</t>
  </si>
  <si>
    <t>Owner</t>
  </si>
  <si>
    <t>A1 Classic Seminars</t>
  </si>
  <si>
    <t>T2P</t>
  </si>
  <si>
    <t>A2 Advanced Alumni Weekends</t>
  </si>
  <si>
    <t>A3 Alumni Daily Events</t>
  </si>
  <si>
    <t>A4 Program Director</t>
  </si>
  <si>
    <t>A5 Media / Campaign Coordinator</t>
  </si>
  <si>
    <t>A6 Development &amp; Compliance</t>
  </si>
  <si>
    <t>Program Subtotal</t>
  </si>
  <si>
    <t>A7 Community Coordinator</t>
  </si>
  <si>
    <t>A8 Insurance</t>
  </si>
  <si>
    <t>A9 Legal</t>
  </si>
  <si>
    <t>A10 Marketing</t>
  </si>
  <si>
    <t>Overhead Subtotal</t>
  </si>
  <si>
    <t xml:space="preserve"> Total T2P</t>
  </si>
  <si>
    <t>A4 Community Events</t>
  </si>
  <si>
    <t>B1 Mix &amp; Match</t>
  </si>
  <si>
    <t>B2 Tau Accelerator</t>
  </si>
  <si>
    <t>B4 Alumini Program</t>
  </si>
  <si>
    <t>B4 Executive Director</t>
  </si>
  <si>
    <t>B6 Program Director</t>
  </si>
  <si>
    <t xml:space="preserve">Subtotal </t>
  </si>
  <si>
    <t>B11 Overhead</t>
  </si>
  <si>
    <t>B12 Contintengcy</t>
  </si>
  <si>
    <t>Grand Total Project</t>
  </si>
  <si>
    <t>Year 1</t>
  </si>
  <si>
    <t>Exepected Expenditures Year 2</t>
  </si>
  <si>
    <t>Year 2</t>
  </si>
  <si>
    <t xml:space="preserve"> Total </t>
  </si>
  <si>
    <t xml:space="preserve">Transferred Balance Year 1 </t>
  </si>
  <si>
    <t>Total Balance Year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</si>
</sst>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0"/>
      <color rgb="FF000000"/>
      <name val="Arial"/>
      <scheme val="minor"/>
    </font>
    <font>
      <sz val="10"/>
      <color theme="1"/>
      <name val="Merriweather"/>
    </font>
    <font>
      <b/>
      <sz val="10"/>
      <color theme="1"/>
      <name val="Merriweather"/>
    </font>
  </fonts>
  <fills count="6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theme="5" tint="0.39997558519241921"/>
        <bgColor rgb="FFB6D7A8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2" fillId="4" borderId="11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3" fontId="2" fillId="4" borderId="12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46" fontId="1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164" fontId="2" fillId="5" borderId="11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2"/>
  <sheetViews>
    <sheetView tabSelected="1" workbookViewId="0">
      <selection activeCell="L25" sqref="L25"/>
    </sheetView>
  </sheetViews>
  <sheetFormatPr defaultColWidth="12.5546875" defaultRowHeight="15" customHeight="1" x14ac:dyDescent="0.25"/>
  <cols>
    <col min="1" max="1" width="27.5546875" customWidth="1"/>
    <col min="2" max="2" width="12.33203125" customWidth="1"/>
    <col min="3" max="3" width="7.44140625" customWidth="1"/>
    <col min="4" max="4" width="13" customWidth="1"/>
    <col min="5" max="5" width="12.5546875" customWidth="1"/>
    <col min="6" max="6" width="9.33203125" customWidth="1"/>
    <col min="7" max="7" width="11.6640625" bestFit="1" customWidth="1"/>
    <col min="8" max="8" width="16.109375" customWidth="1"/>
    <col min="9" max="9" width="12.6640625" customWidth="1"/>
    <col min="11" max="11" width="2.88671875" customWidth="1"/>
    <col min="12" max="12" width="14.33203125" customWidth="1"/>
    <col min="13" max="13" width="14" customWidth="1"/>
  </cols>
  <sheetData>
    <row r="1" spans="1:25" ht="15.75" customHeight="1" thickBot="1" x14ac:dyDescent="0.4">
      <c r="A1" s="1"/>
      <c r="B1" s="37" t="s">
        <v>34</v>
      </c>
      <c r="C1" s="38"/>
      <c r="D1" s="38"/>
      <c r="E1" s="38"/>
      <c r="F1" s="38"/>
      <c r="G1" s="38"/>
      <c r="H1" s="38"/>
      <c r="I1" s="38"/>
      <c r="J1" s="39"/>
      <c r="K1" s="1"/>
      <c r="L1" s="37" t="s">
        <v>36</v>
      </c>
      <c r="M1" s="38"/>
      <c r="N1" s="38"/>
      <c r="O1" s="39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34" customFormat="1" ht="67.95" customHeight="1" x14ac:dyDescent="0.35">
      <c r="A2" s="31" t="s">
        <v>0</v>
      </c>
      <c r="B2" s="31" t="s">
        <v>1</v>
      </c>
      <c r="C2" s="31" t="s">
        <v>2</v>
      </c>
      <c r="D2" s="32" t="s">
        <v>3</v>
      </c>
      <c r="E2" s="31" t="s">
        <v>4</v>
      </c>
      <c r="F2" s="31" t="s">
        <v>5</v>
      </c>
      <c r="G2" s="31" t="s">
        <v>6</v>
      </c>
      <c r="H2" s="31" t="s">
        <v>7</v>
      </c>
      <c r="I2" s="31" t="s">
        <v>8</v>
      </c>
      <c r="J2" s="31" t="s">
        <v>9</v>
      </c>
      <c r="K2" s="33"/>
      <c r="L2" s="31" t="s">
        <v>38</v>
      </c>
      <c r="M2" s="31" t="s">
        <v>35</v>
      </c>
      <c r="N2" s="31" t="s">
        <v>39</v>
      </c>
      <c r="O2" s="31" t="s">
        <v>9</v>
      </c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ht="15.75" customHeight="1" x14ac:dyDescent="0.35">
      <c r="A3" s="3" t="s">
        <v>10</v>
      </c>
      <c r="B3" s="4">
        <v>80000</v>
      </c>
      <c r="C3" s="5">
        <v>1</v>
      </c>
      <c r="D3" s="6">
        <v>1</v>
      </c>
      <c r="E3" s="4">
        <f t="shared" ref="E3:E6" si="0">B3*C3</f>
        <v>80000</v>
      </c>
      <c r="F3" s="1"/>
      <c r="G3" s="4"/>
      <c r="H3" s="4">
        <f t="shared" ref="H3:H14" si="1">E3-G3</f>
        <v>80000</v>
      </c>
      <c r="I3" s="4">
        <v>0</v>
      </c>
      <c r="J3" s="7" t="s">
        <v>11</v>
      </c>
      <c r="K3" s="1"/>
      <c r="L3" s="4">
        <v>80000</v>
      </c>
      <c r="M3" s="4">
        <v>90000</v>
      </c>
      <c r="N3" s="4">
        <f>M3+L3</f>
        <v>170000</v>
      </c>
      <c r="O3" s="7" t="s">
        <v>11</v>
      </c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35">
      <c r="A4" s="3" t="s">
        <v>12</v>
      </c>
      <c r="B4" s="4">
        <v>12000</v>
      </c>
      <c r="C4" s="5">
        <v>1</v>
      </c>
      <c r="D4" s="6">
        <v>1</v>
      </c>
      <c r="E4" s="4">
        <f t="shared" si="0"/>
        <v>12000</v>
      </c>
      <c r="F4" s="1"/>
      <c r="G4" s="4"/>
      <c r="H4" s="4">
        <f t="shared" si="1"/>
        <v>12000</v>
      </c>
      <c r="I4" s="4">
        <v>12000</v>
      </c>
      <c r="J4" s="7" t="s">
        <v>11</v>
      </c>
      <c r="K4" s="1"/>
      <c r="L4" s="4">
        <v>0</v>
      </c>
      <c r="M4" s="4">
        <v>12620</v>
      </c>
      <c r="N4" s="4">
        <v>12620</v>
      </c>
      <c r="O4" s="7" t="s">
        <v>11</v>
      </c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35">
      <c r="A5" s="3" t="s">
        <v>13</v>
      </c>
      <c r="B5" s="4">
        <v>3700</v>
      </c>
      <c r="C5" s="5">
        <v>2</v>
      </c>
      <c r="D5" s="6">
        <v>21</v>
      </c>
      <c r="E5" s="4">
        <f t="shared" si="0"/>
        <v>7400</v>
      </c>
      <c r="F5" s="1"/>
      <c r="G5" s="4"/>
      <c r="H5" s="4">
        <f t="shared" si="1"/>
        <v>7400</v>
      </c>
      <c r="I5" s="4">
        <v>7400</v>
      </c>
      <c r="J5" s="7" t="s">
        <v>11</v>
      </c>
      <c r="K5" s="1"/>
      <c r="L5" s="4">
        <v>0</v>
      </c>
      <c r="M5" s="4">
        <v>7400</v>
      </c>
      <c r="N5" s="4">
        <v>7400</v>
      </c>
      <c r="O5" s="7" t="s">
        <v>11</v>
      </c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35">
      <c r="A6" s="25" t="s">
        <v>24</v>
      </c>
      <c r="B6" s="26">
        <v>1750</v>
      </c>
      <c r="C6" s="27">
        <v>19</v>
      </c>
      <c r="D6" s="28"/>
      <c r="E6" s="4">
        <f t="shared" si="0"/>
        <v>33250</v>
      </c>
      <c r="F6" s="1"/>
      <c r="G6" s="26"/>
      <c r="H6" s="4">
        <f t="shared" si="1"/>
        <v>33250</v>
      </c>
      <c r="I6" s="26">
        <v>33250</v>
      </c>
      <c r="J6" s="7" t="s">
        <v>11</v>
      </c>
      <c r="K6" s="1"/>
      <c r="L6" s="4">
        <v>0</v>
      </c>
      <c r="M6" s="4">
        <v>33250</v>
      </c>
      <c r="N6" s="4">
        <v>33250</v>
      </c>
      <c r="O6" s="7" t="s">
        <v>11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35">
      <c r="A7" s="8" t="s">
        <v>17</v>
      </c>
      <c r="B7" s="9"/>
      <c r="C7" s="10"/>
      <c r="D7" s="11"/>
      <c r="E7" s="12">
        <f>SUM(E3:E6)</f>
        <v>132650</v>
      </c>
      <c r="F7" s="10"/>
      <c r="G7" s="9"/>
      <c r="H7" s="9">
        <f t="shared" si="1"/>
        <v>132650</v>
      </c>
      <c r="I7" s="9">
        <f>SUM(I3:I6)</f>
        <v>52650</v>
      </c>
      <c r="J7" s="13" t="s">
        <v>11</v>
      </c>
      <c r="K7" s="1"/>
      <c r="L7" s="12">
        <f>SUM(L3:L6)</f>
        <v>80000</v>
      </c>
      <c r="M7" s="12">
        <f>SUM(M3:M6)</f>
        <v>143270</v>
      </c>
      <c r="N7" s="12">
        <f>SUM(N3:N6)</f>
        <v>223270</v>
      </c>
      <c r="O7" s="13" t="s">
        <v>11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35">
      <c r="A8" s="3" t="s">
        <v>14</v>
      </c>
      <c r="B8" s="4">
        <v>2160</v>
      </c>
      <c r="C8" s="5">
        <v>12</v>
      </c>
      <c r="D8" s="6"/>
      <c r="E8" s="4">
        <f t="shared" ref="E8:E10" si="2">B8*C8</f>
        <v>25920</v>
      </c>
      <c r="F8" s="1"/>
      <c r="G8" s="4"/>
      <c r="H8" s="4">
        <f t="shared" ref="H8:H10" si="3">E8-G8</f>
        <v>25920</v>
      </c>
      <c r="I8" s="4">
        <v>25920</v>
      </c>
      <c r="J8" s="7" t="s">
        <v>11</v>
      </c>
      <c r="K8" s="1"/>
      <c r="L8" s="4">
        <v>0</v>
      </c>
      <c r="M8" s="4">
        <v>25920</v>
      </c>
      <c r="N8" s="4">
        <f t="shared" ref="N8:N11" si="4">M8+L8</f>
        <v>25920</v>
      </c>
      <c r="O8" s="7" t="s">
        <v>11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35">
      <c r="A9" s="3" t="s">
        <v>15</v>
      </c>
      <c r="B9" s="4">
        <v>2160</v>
      </c>
      <c r="C9" s="5">
        <v>12</v>
      </c>
      <c r="D9" s="6"/>
      <c r="E9" s="4">
        <f t="shared" si="2"/>
        <v>25920</v>
      </c>
      <c r="F9" s="1"/>
      <c r="G9" s="4"/>
      <c r="H9" s="4">
        <f t="shared" si="3"/>
        <v>25920</v>
      </c>
      <c r="I9" s="4">
        <v>25920</v>
      </c>
      <c r="J9" s="7" t="s">
        <v>11</v>
      </c>
      <c r="K9" s="1"/>
      <c r="L9" s="4">
        <v>0</v>
      </c>
      <c r="M9" s="4">
        <v>25920</v>
      </c>
      <c r="N9" s="4">
        <f t="shared" si="4"/>
        <v>25920</v>
      </c>
      <c r="O9" s="7" t="s">
        <v>11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35">
      <c r="A10" s="3" t="s">
        <v>16</v>
      </c>
      <c r="B10" s="4">
        <v>480</v>
      </c>
      <c r="C10" s="5">
        <v>12</v>
      </c>
      <c r="D10" s="6"/>
      <c r="E10" s="4">
        <f t="shared" si="2"/>
        <v>5760</v>
      </c>
      <c r="F10" s="1"/>
      <c r="G10" s="4"/>
      <c r="H10" s="4">
        <f t="shared" si="3"/>
        <v>5760</v>
      </c>
      <c r="I10" s="4">
        <v>5760</v>
      </c>
      <c r="J10" s="7" t="s">
        <v>11</v>
      </c>
      <c r="K10" s="1"/>
      <c r="L10" s="4">
        <v>0</v>
      </c>
      <c r="M10" s="4">
        <v>5760</v>
      </c>
      <c r="N10" s="4">
        <f t="shared" si="4"/>
        <v>5760</v>
      </c>
      <c r="O10" s="7" t="s">
        <v>11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35">
      <c r="A11" s="3" t="s">
        <v>18</v>
      </c>
      <c r="B11" s="4">
        <v>500</v>
      </c>
      <c r="C11" s="5">
        <v>12</v>
      </c>
      <c r="D11" s="6"/>
      <c r="E11" s="4">
        <f t="shared" ref="E11:E14" si="5">B11*C11</f>
        <v>6000</v>
      </c>
      <c r="F11" s="1"/>
      <c r="G11" s="4"/>
      <c r="H11" s="4">
        <f t="shared" si="1"/>
        <v>6000</v>
      </c>
      <c r="I11" s="4">
        <v>6000</v>
      </c>
      <c r="J11" s="7" t="s">
        <v>11</v>
      </c>
      <c r="K11" s="1"/>
      <c r="L11" s="4">
        <v>0</v>
      </c>
      <c r="M11" s="4">
        <v>6000</v>
      </c>
      <c r="N11" s="4">
        <f t="shared" si="4"/>
        <v>6000</v>
      </c>
      <c r="O11" s="7" t="s">
        <v>11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35">
      <c r="A12" s="3" t="s">
        <v>19</v>
      </c>
      <c r="B12" s="4">
        <v>4000</v>
      </c>
      <c r="C12" s="5">
        <v>1</v>
      </c>
      <c r="D12" s="6"/>
      <c r="E12" s="4">
        <f t="shared" si="5"/>
        <v>4000</v>
      </c>
      <c r="F12" s="1"/>
      <c r="G12" s="5"/>
      <c r="H12" s="4">
        <f t="shared" si="1"/>
        <v>4000</v>
      </c>
      <c r="I12" s="4">
        <f>1668</f>
        <v>1668</v>
      </c>
      <c r="J12" s="7" t="s">
        <v>11</v>
      </c>
      <c r="K12" s="1"/>
      <c r="L12" s="4">
        <f>H12-I12</f>
        <v>2332</v>
      </c>
      <c r="M12" s="4">
        <v>4000</v>
      </c>
      <c r="N12" s="4">
        <f>M12+L12</f>
        <v>6332</v>
      </c>
      <c r="O12" s="7" t="s">
        <v>11</v>
      </c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35">
      <c r="A13" s="3" t="s">
        <v>20</v>
      </c>
      <c r="B13" s="4">
        <v>4000</v>
      </c>
      <c r="C13" s="5">
        <v>1</v>
      </c>
      <c r="D13" s="6"/>
      <c r="E13" s="4">
        <f t="shared" si="5"/>
        <v>4000</v>
      </c>
      <c r="F13" s="1"/>
      <c r="G13" s="4"/>
      <c r="H13" s="4">
        <f t="shared" si="1"/>
        <v>4000</v>
      </c>
      <c r="I13" s="4">
        <v>4000</v>
      </c>
      <c r="J13" s="7" t="s">
        <v>11</v>
      </c>
      <c r="K13" s="1"/>
      <c r="L13" s="4">
        <v>0</v>
      </c>
      <c r="M13" s="4">
        <v>4000</v>
      </c>
      <c r="N13" s="4">
        <f t="shared" ref="N13:N14" si="6">M13+L13</f>
        <v>4000</v>
      </c>
      <c r="O13" s="7" t="s">
        <v>11</v>
      </c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5">
      <c r="A14" s="3" t="s">
        <v>21</v>
      </c>
      <c r="B14" s="4">
        <v>5130</v>
      </c>
      <c r="C14" s="5">
        <v>1</v>
      </c>
      <c r="D14" s="6"/>
      <c r="E14" s="4">
        <f t="shared" si="5"/>
        <v>5130</v>
      </c>
      <c r="F14" s="1"/>
      <c r="G14" s="4"/>
      <c r="H14" s="4">
        <f t="shared" si="1"/>
        <v>5130</v>
      </c>
      <c r="I14" s="4">
        <v>5130</v>
      </c>
      <c r="J14" s="7" t="s">
        <v>11</v>
      </c>
      <c r="K14" s="1"/>
      <c r="L14" s="4">
        <v>0</v>
      </c>
      <c r="M14" s="4">
        <v>5130</v>
      </c>
      <c r="N14" s="4">
        <f t="shared" si="6"/>
        <v>5130</v>
      </c>
      <c r="O14" s="7" t="s">
        <v>11</v>
      </c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5">
      <c r="A15" s="14" t="s">
        <v>22</v>
      </c>
      <c r="B15" s="15"/>
      <c r="C15" s="16"/>
      <c r="D15" s="17"/>
      <c r="E15" s="18">
        <f>SUM(E8:E14)</f>
        <v>76730</v>
      </c>
      <c r="F15" s="16"/>
      <c r="G15" s="15"/>
      <c r="H15" s="15">
        <f>SUM(H8:H14)</f>
        <v>76730</v>
      </c>
      <c r="I15" s="15">
        <f>SUM(I8:I14)</f>
        <v>74398</v>
      </c>
      <c r="J15" s="19" t="s">
        <v>11</v>
      </c>
      <c r="K15" s="1"/>
      <c r="L15" s="12">
        <f>SUM(L8:L14)</f>
        <v>2332</v>
      </c>
      <c r="M15" s="12">
        <f>SUM(M8:M14)</f>
        <v>76730</v>
      </c>
      <c r="N15" s="12">
        <f>SUM(N8:N14)</f>
        <v>79062</v>
      </c>
      <c r="O15" s="19" t="s">
        <v>11</v>
      </c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thickBot="1" x14ac:dyDescent="0.4">
      <c r="A16" s="20" t="s">
        <v>23</v>
      </c>
      <c r="B16" s="21"/>
      <c r="C16" s="21"/>
      <c r="D16" s="22"/>
      <c r="E16" s="23">
        <f>E15+E7</f>
        <v>209380</v>
      </c>
      <c r="F16" s="21"/>
      <c r="G16" s="23">
        <v>0</v>
      </c>
      <c r="H16" s="23">
        <f>H15+H7</f>
        <v>209380</v>
      </c>
      <c r="I16" s="23">
        <f>I15+I7</f>
        <v>127048</v>
      </c>
      <c r="J16" s="24" t="s">
        <v>11</v>
      </c>
      <c r="K16" s="1"/>
      <c r="L16" s="24">
        <f>L15+L7</f>
        <v>82332</v>
      </c>
      <c r="M16" s="24">
        <f>M15+M7</f>
        <v>220000</v>
      </c>
      <c r="N16" s="24">
        <f>N15+N7</f>
        <v>302332</v>
      </c>
      <c r="O16" s="24" t="s">
        <v>11</v>
      </c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5">
      <c r="A17" s="3" t="s">
        <v>25</v>
      </c>
      <c r="B17" s="4">
        <v>1500</v>
      </c>
      <c r="C17" s="5">
        <v>1</v>
      </c>
      <c r="D17" s="6"/>
      <c r="E17" s="4">
        <f>C17*B17</f>
        <v>1500</v>
      </c>
      <c r="F17" s="1"/>
      <c r="G17" s="4"/>
      <c r="H17" s="4">
        <v>1500</v>
      </c>
      <c r="I17" s="4">
        <v>1500</v>
      </c>
      <c r="J17" s="30">
        <v>2.1180555555555554</v>
      </c>
      <c r="K17" s="1"/>
      <c r="L17" s="4">
        <v>0</v>
      </c>
      <c r="M17" s="4">
        <v>1500</v>
      </c>
      <c r="N17" s="4">
        <f>M17+L17</f>
        <v>1500</v>
      </c>
      <c r="O17" s="30">
        <v>2.1180555555555554</v>
      </c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5">
      <c r="A18" s="3" t="s">
        <v>26</v>
      </c>
      <c r="B18" s="4">
        <v>45798</v>
      </c>
      <c r="C18" s="5">
        <v>1</v>
      </c>
      <c r="D18" s="6"/>
      <c r="E18" s="4">
        <f>C18*B18</f>
        <v>45798</v>
      </c>
      <c r="F18" s="1"/>
      <c r="G18" s="4"/>
      <c r="H18" s="4">
        <v>45798</v>
      </c>
      <c r="I18" s="4">
        <v>45798</v>
      </c>
      <c r="J18" s="30">
        <v>2.1180555555555554</v>
      </c>
      <c r="K18" s="1"/>
      <c r="L18" s="4">
        <v>0</v>
      </c>
      <c r="M18" s="4">
        <v>45798</v>
      </c>
      <c r="N18" s="4">
        <f t="shared" ref="N18:N21" si="7">M18+L18</f>
        <v>45798</v>
      </c>
      <c r="O18" s="30">
        <v>2.1180555555555554</v>
      </c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5">
      <c r="A19" s="3" t="s">
        <v>27</v>
      </c>
      <c r="B19" s="4">
        <v>4000</v>
      </c>
      <c r="C19" s="5">
        <v>1</v>
      </c>
      <c r="D19" s="6"/>
      <c r="E19" s="4">
        <f t="shared" ref="E19:E21" si="8">C19*B19</f>
        <v>4000</v>
      </c>
      <c r="F19" s="1"/>
      <c r="G19" s="4"/>
      <c r="H19" s="4">
        <v>4000</v>
      </c>
      <c r="I19" s="4">
        <v>4000</v>
      </c>
      <c r="J19" s="30">
        <v>2.1180555555555554</v>
      </c>
      <c r="K19" s="1"/>
      <c r="L19" s="4">
        <v>0</v>
      </c>
      <c r="M19" s="4">
        <v>4000</v>
      </c>
      <c r="N19" s="4">
        <f t="shared" si="7"/>
        <v>4000</v>
      </c>
      <c r="O19" s="30">
        <v>2.1180555555555554</v>
      </c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5">
      <c r="A20" s="3" t="s">
        <v>28</v>
      </c>
      <c r="B20" s="4">
        <v>16000</v>
      </c>
      <c r="C20" s="5">
        <v>1</v>
      </c>
      <c r="D20" s="6"/>
      <c r="E20" s="4">
        <f t="shared" si="8"/>
        <v>16000</v>
      </c>
      <c r="F20" s="1"/>
      <c r="G20" s="4"/>
      <c r="H20" s="4">
        <v>16000</v>
      </c>
      <c r="I20" s="4">
        <v>16000</v>
      </c>
      <c r="J20" s="30">
        <v>2.1180555555555554</v>
      </c>
      <c r="K20" s="1"/>
      <c r="L20" s="4">
        <v>0</v>
      </c>
      <c r="M20" s="4">
        <v>16000</v>
      </c>
      <c r="N20" s="4">
        <f t="shared" si="7"/>
        <v>16000</v>
      </c>
      <c r="O20" s="30">
        <v>2.1180555555555554</v>
      </c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5">
      <c r="A21" s="3" t="s">
        <v>29</v>
      </c>
      <c r="B21" s="4">
        <v>20000</v>
      </c>
      <c r="C21" s="5">
        <v>1</v>
      </c>
      <c r="D21" s="6"/>
      <c r="E21" s="4">
        <f t="shared" si="8"/>
        <v>20000</v>
      </c>
      <c r="F21" s="1"/>
      <c r="G21" s="4"/>
      <c r="H21" s="4">
        <v>20000</v>
      </c>
      <c r="I21" s="4">
        <v>20000</v>
      </c>
      <c r="J21" s="30">
        <v>2.1180555555555554</v>
      </c>
      <c r="K21" s="1"/>
      <c r="L21" s="4">
        <v>0</v>
      </c>
      <c r="M21" s="4">
        <v>20000</v>
      </c>
      <c r="N21" s="4">
        <f t="shared" si="7"/>
        <v>20000</v>
      </c>
      <c r="O21" s="30">
        <v>2.1180555555555554</v>
      </c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thickBot="1" x14ac:dyDescent="0.4">
      <c r="A22" s="8" t="s">
        <v>30</v>
      </c>
      <c r="B22" s="9">
        <f>SUM(B17:B21)</f>
        <v>87298</v>
      </c>
      <c r="C22" s="10"/>
      <c r="D22" s="11"/>
      <c r="E22" s="12">
        <f>SUM(E17:E21)</f>
        <v>87298</v>
      </c>
      <c r="F22" s="10"/>
      <c r="G22" s="9"/>
      <c r="H22" s="9">
        <f t="shared" ref="H22" si="9">E22-G22</f>
        <v>87298</v>
      </c>
      <c r="I22" s="9">
        <f>SUM(I17:I21)</f>
        <v>87298</v>
      </c>
      <c r="J22" s="13"/>
      <c r="K22" s="1"/>
      <c r="L22" s="36">
        <f>SUM(L17:L21)</f>
        <v>0</v>
      </c>
      <c r="M22" s="24">
        <f>SUM(M17:M21)</f>
        <v>87298</v>
      </c>
      <c r="N22" s="36">
        <f>SUM(N17:N21)</f>
        <v>87298</v>
      </c>
      <c r="O22" s="13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5">
      <c r="A23" s="3" t="s">
        <v>31</v>
      </c>
      <c r="B23" s="4">
        <v>8730</v>
      </c>
      <c r="C23" s="5">
        <v>1</v>
      </c>
      <c r="D23" s="6"/>
      <c r="E23" s="4">
        <f>C23*B23</f>
        <v>8730</v>
      </c>
      <c r="F23" s="1"/>
      <c r="G23" s="4"/>
      <c r="H23" s="4">
        <v>8730</v>
      </c>
      <c r="I23" s="4">
        <v>8730</v>
      </c>
      <c r="J23" s="30">
        <v>2.1180555555555554</v>
      </c>
      <c r="K23" s="1"/>
      <c r="L23" s="4">
        <v>0</v>
      </c>
      <c r="M23" s="4">
        <v>8730</v>
      </c>
      <c r="N23" s="4">
        <v>8730</v>
      </c>
      <c r="O23" s="30">
        <v>2.1180555555555554</v>
      </c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5">
      <c r="A24" s="3" t="s">
        <v>32</v>
      </c>
      <c r="B24" s="4">
        <v>4365</v>
      </c>
      <c r="C24" s="5">
        <v>1</v>
      </c>
      <c r="D24" s="6"/>
      <c r="E24" s="4">
        <f>C24*B24</f>
        <v>4365</v>
      </c>
      <c r="F24" s="1"/>
      <c r="G24" s="4"/>
      <c r="H24" s="4">
        <v>4365</v>
      </c>
      <c r="I24" s="4">
        <v>0</v>
      </c>
      <c r="J24" s="30">
        <v>2.1180555555555554</v>
      </c>
      <c r="K24" s="1"/>
      <c r="L24" s="4">
        <v>4365</v>
      </c>
      <c r="M24" s="4">
        <v>4365</v>
      </c>
      <c r="N24" s="4">
        <v>4365</v>
      </c>
      <c r="O24" s="30">
        <v>2.1180555555555554</v>
      </c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thickBot="1" x14ac:dyDescent="0.4">
      <c r="A25" s="20" t="s">
        <v>22</v>
      </c>
      <c r="B25" s="20"/>
      <c r="C25" s="20"/>
      <c r="D25" s="20"/>
      <c r="E25" s="20">
        <f>SUM(E23:E24)</f>
        <v>13095</v>
      </c>
      <c r="F25" s="20"/>
      <c r="G25" s="20"/>
      <c r="H25" s="20">
        <f>SUM(H23:H24)</f>
        <v>13095</v>
      </c>
      <c r="I25" s="20">
        <f>SUM(I23:I24)</f>
        <v>8730</v>
      </c>
      <c r="J25" s="20"/>
      <c r="K25" s="1"/>
      <c r="L25" s="20">
        <f>SUM(L23:L24)</f>
        <v>4365</v>
      </c>
      <c r="M25" s="20">
        <f>SUM(M23:M24)</f>
        <v>13095</v>
      </c>
      <c r="N25" s="20">
        <f>SUM(N23:N24)</f>
        <v>13095</v>
      </c>
      <c r="O25" s="20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thickBot="1" x14ac:dyDescent="0.4">
      <c r="A26" s="20" t="s">
        <v>37</v>
      </c>
      <c r="B26" s="29"/>
      <c r="C26" s="21"/>
      <c r="D26" s="22"/>
      <c r="E26" s="23">
        <f>E25+E22</f>
        <v>100393</v>
      </c>
      <c r="F26" s="21"/>
      <c r="G26" s="23">
        <v>0</v>
      </c>
      <c r="H26" s="23">
        <f>H25+H22</f>
        <v>100393</v>
      </c>
      <c r="I26" s="23">
        <f>I25+I22</f>
        <v>96028</v>
      </c>
      <c r="J26" s="24"/>
      <c r="K26" s="1"/>
      <c r="L26" s="20">
        <f>L25+L22</f>
        <v>4365</v>
      </c>
      <c r="M26" s="20">
        <f>M25+M22</f>
        <v>100393</v>
      </c>
      <c r="N26" s="20">
        <f>N25+N22</f>
        <v>100393</v>
      </c>
      <c r="O26" s="24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thickBot="1" x14ac:dyDescent="0.4">
      <c r="A27" s="35" t="s">
        <v>33</v>
      </c>
      <c r="B27" s="35"/>
      <c r="C27" s="35"/>
      <c r="D27" s="35"/>
      <c r="E27" s="35">
        <f>E26+E16</f>
        <v>309773</v>
      </c>
      <c r="F27" s="35"/>
      <c r="G27" s="35"/>
      <c r="H27" s="35">
        <f>H26+H16</f>
        <v>309773</v>
      </c>
      <c r="I27" s="35">
        <f>I26+I16</f>
        <v>223076</v>
      </c>
      <c r="J27" s="35"/>
      <c r="K27" s="1"/>
      <c r="L27" s="35">
        <f>L26+L16</f>
        <v>86697</v>
      </c>
      <c r="M27" s="35">
        <f>M26+M16</f>
        <v>320393</v>
      </c>
      <c r="N27" s="35">
        <f>N26+N16</f>
        <v>402725</v>
      </c>
      <c r="O27" s="35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5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5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5">
      <c r="A30" s="1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5">
      <c r="A31" s="1"/>
      <c r="B31" s="1"/>
      <c r="C31" s="1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5">
      <c r="A32" s="1"/>
      <c r="B32" s="1"/>
      <c r="C32" s="1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1"/>
      <c r="B33" s="1"/>
      <c r="C33" s="1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5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5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5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5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5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5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/>
    <row r="228" spans="1:25" ht="15.75" customHeight="1" x14ac:dyDescent="0.25"/>
    <row r="229" spans="1:25" ht="15.75" customHeight="1" x14ac:dyDescent="0.25"/>
    <row r="230" spans="1:25" ht="15.75" customHeight="1" x14ac:dyDescent="0.25"/>
    <row r="231" spans="1:25" ht="15.75" customHeight="1" x14ac:dyDescent="0.25"/>
    <row r="232" spans="1:25" ht="15.75" customHeight="1" x14ac:dyDescent="0.25"/>
    <row r="233" spans="1:25" ht="15.75" customHeight="1" x14ac:dyDescent="0.25"/>
    <row r="234" spans="1:25" ht="15.75" customHeight="1" x14ac:dyDescent="0.25"/>
    <row r="235" spans="1:25" ht="15.75" customHeight="1" x14ac:dyDescent="0.25"/>
    <row r="236" spans="1:25" ht="15.75" customHeight="1" x14ac:dyDescent="0.25"/>
    <row r="237" spans="1:25" ht="15.75" customHeight="1" x14ac:dyDescent="0.25"/>
    <row r="238" spans="1:25" ht="15.75" customHeight="1" x14ac:dyDescent="0.25"/>
    <row r="239" spans="1:25" ht="15.75" customHeight="1" x14ac:dyDescent="0.25"/>
    <row r="240" spans="1:25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2">
    <mergeCell ref="B1:J1"/>
    <mergeCell ref="L1:O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BASHEERA</dc:creator>
  <cp:lastModifiedBy>Hope Sings</cp:lastModifiedBy>
  <dcterms:created xsi:type="dcterms:W3CDTF">2024-09-11T12:08:21Z</dcterms:created>
  <dcterms:modified xsi:type="dcterms:W3CDTF">2025-03-18T08:21:19Z</dcterms:modified>
</cp:coreProperties>
</file>