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Dashboard" sheetId="1" r:id="rId1"/>
    <sheet name="Budget_Map" sheetId="2" r:id="rId2"/>
    <sheet name="Chart_of_Accounts" sheetId="3" r:id="rId3"/>
    <sheet name="General_Ledger" sheetId="4" r:id="rId4"/>
    <sheet name="Cash_Book" sheetId="5" r:id="rId5"/>
    <sheet name="Bank_Book" sheetId="6" r:id="rId6"/>
    <sheet name="Journal" sheetId="7" r:id="rId7"/>
    <sheet name="Commitments" sheetId="8" r:id="rId8"/>
    <sheet name="Trial_Balance" sheetId="9" r:id="rId9"/>
    <sheet name="Annex4_Budget_vs_Expenses" sheetId="10" r:id="rId10"/>
    <sheet name="Annex4_Financial_Report" sheetId="11" r:id="rId11"/>
    <sheet name="Pivot_Summaries" sheetId="12" r:id="rId12"/>
    <sheet name="Lists" sheetId="13" r:id="rId13"/>
    <sheet name="Attendance_Register" sheetId="14" r:id="rId14"/>
    <sheet name="Attendance_Summary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<sst xmlns="http://schemas.openxmlformats.org/spreadsheetml/2006/main" count="942" uniqueCount="348">
  <si>
    <t>PROJECT BUDGET – STRENGTHENING THE VOICES OF OLDER PEOPLE IN KASULU DISTRICT THROUGH INCLUSIVE DIALOGUE AND COLLABORATION WITH CIVIL SOCIETY, STAKEHOLDERS, AND LOCAL GOVERNMENT AUTHORITY</t>
  </si>
  <si>
    <t>Project</t>
  </si>
  <si>
    <t>EWAKI/HelpAge Small Grant</t>
  </si>
  <si>
    <t>Cost Centre</t>
  </si>
  <si>
    <t>Budget (TZS)</t>
  </si>
  <si>
    <t>Actual (TZS)</t>
  </si>
  <si>
    <t>Commitment (TZS)</t>
  </si>
  <si>
    <t>Balance (TZS)</t>
  </si>
  <si>
    <t>% Spent</t>
  </si>
  <si>
    <t>Budget GBP</t>
  </si>
  <si>
    <t>Actual GBP</t>
  </si>
  <si>
    <t>Country/Region</t>
  </si>
  <si>
    <t>Tanzania - Kigoma/Kasulu</t>
  </si>
  <si>
    <t>Personnel</t>
  </si>
  <si>
    <t>Duration</t>
  </si>
  <si>
    <t>8 Months</t>
  </si>
  <si>
    <t>Programme Implementation</t>
  </si>
  <si>
    <t>Workbook Purpose</t>
  </si>
  <si>
    <t>Project ledger and Annex 4 reporting feed</t>
  </si>
  <si>
    <t>Monitoring and Evaluation</t>
  </si>
  <si>
    <t>Exchange Rate (TZS/GBP)</t>
  </si>
  <si>
    <t>Overhead</t>
  </si>
  <si>
    <t>Total Budget (TZS)</t>
  </si>
  <si>
    <t>Total Budget (GBP)</t>
  </si>
  <si>
    <t>TOTAL</t>
  </si>
  <si>
    <t>Actual Expense (TZS)</t>
  </si>
  <si>
    <t>Commitments (TZS)</t>
  </si>
  <si>
    <t>Available Balance (TZS)</t>
  </si>
  <si>
    <t>ATTENDANCE MONITORING SUMMARY</t>
  </si>
  <si>
    <t>Total Registered Participants</t>
  </si>
  <si>
    <t>Total Present</t>
  </si>
  <si>
    <t>Female</t>
  </si>
  <si>
    <t>Male</t>
  </si>
  <si>
    <t>With Disability</t>
  </si>
  <si>
    <t>Without Disability</t>
  </si>
  <si>
    <t>Older Persons 60+</t>
  </si>
  <si>
    <t>Unique Affiliations</t>
  </si>
  <si>
    <t>Attendance Register Sheet</t>
  </si>
  <si>
    <t>Attendance_Register</t>
  </si>
  <si>
    <t>Attendance Summary Sheet</t>
  </si>
  <si>
    <t>Attendance_Summary</t>
  </si>
  <si>
    <t>Finance Link</t>
  </si>
  <si>
    <t>Attendance activity lines are linked to Chart_of_Accounts and Donor Budget Codes</t>
  </si>
  <si>
    <t>Data Source</t>
  </si>
  <si>
    <t>Attendance_Register!A4:Q304</t>
  </si>
  <si>
    <t>Cost Centre Code</t>
  </si>
  <si>
    <t>Donor Budget Code</t>
  </si>
  <si>
    <t>Account Code</t>
  </si>
  <si>
    <t>Budget Category</t>
  </si>
  <si>
    <t>Budget Line / Description</t>
  </si>
  <si>
    <t>Budget Notes</t>
  </si>
  <si>
    <t>Unit Cost (TZS)</t>
  </si>
  <si>
    <t>No. Units</t>
  </si>
  <si>
    <t>No. People</t>
  </si>
  <si>
    <t>Months</t>
  </si>
  <si>
    <t>Approved Budget (TZS)</t>
  </si>
  <si>
    <t>Approved Budget (GBP)</t>
  </si>
  <si>
    <t>PER</t>
  </si>
  <si>
    <t>PER-001</t>
  </si>
  <si>
    <t>5001</t>
  </si>
  <si>
    <t>Personnel Costs</t>
  </si>
  <si>
    <t>Project Manager</t>
  </si>
  <si>
    <t>Oversight and coordination</t>
  </si>
  <si>
    <t>PER-002</t>
  </si>
  <si>
    <t>5002</t>
  </si>
  <si>
    <t>Field Coordinator</t>
  </si>
  <si>
    <t>Field supervision and logistics</t>
  </si>
  <si>
    <t>PER-003</t>
  </si>
  <si>
    <t>5003</t>
  </si>
  <si>
    <t>M&amp;E Officer</t>
  </si>
  <si>
    <t>Monitoring, data collection, reporting</t>
  </si>
  <si>
    <t>PER-004</t>
  </si>
  <si>
    <t>5004</t>
  </si>
  <si>
    <t>Finance Officer</t>
  </si>
  <si>
    <t>Financial management and compliance</t>
  </si>
  <si>
    <t>PER-005</t>
  </si>
  <si>
    <t>5005</t>
  </si>
  <si>
    <t>Sign Language Interpreter</t>
  </si>
  <si>
    <t>Support during forums and workshops</t>
  </si>
  <si>
    <t>PI</t>
  </si>
  <si>
    <t>PI-001</t>
  </si>
  <si>
    <t>5101</t>
  </si>
  <si>
    <t>Activity 1: Inclusive Dialogue Forums (×4 forums) – 120 unique participants</t>
  </si>
  <si>
    <t>Venue hire</t>
  </si>
  <si>
    <t>PI-002</t>
  </si>
  <si>
    <t>5102</t>
  </si>
  <si>
    <t>Participant transport / meals</t>
  </si>
  <si>
    <t>PI-003</t>
  </si>
  <si>
    <t>5103</t>
  </si>
  <si>
    <t>Stationery and materials</t>
  </si>
  <si>
    <t>PI-004</t>
  </si>
  <si>
    <t>5104</t>
  </si>
  <si>
    <t>Facilitator allowance</t>
  </si>
  <si>
    <t>PI-005</t>
  </si>
  <si>
    <t>5111</t>
  </si>
  <si>
    <t>Activity 2: Capacity Building Workshops (×5 workshops) – 120 unique OPA &amp; CSO participants</t>
  </si>
  <si>
    <t>PI-006</t>
  </si>
  <si>
    <t>5112</t>
  </si>
  <si>
    <t>PI-007</t>
  </si>
  <si>
    <t>5113</t>
  </si>
  <si>
    <t>Training materials &amp; printing</t>
  </si>
  <si>
    <t>PI-008</t>
  </si>
  <si>
    <t>5114</t>
  </si>
  <si>
    <t>Trainer / facilitator fees</t>
  </si>
  <si>
    <t>PI-009</t>
  </si>
  <si>
    <t>5121</t>
  </si>
  <si>
    <t>Activity 3: Advocacy Campaigns Against Ageism</t>
  </si>
  <si>
    <t>Radio Kwizera airtime (1-hr slots)</t>
  </si>
  <si>
    <t>PI-010</t>
  </si>
  <si>
    <t>5122</t>
  </si>
  <si>
    <t>NFM Radio airtime (30-min slot)</t>
  </si>
  <si>
    <t>PI-011</t>
  </si>
  <si>
    <t>5123</t>
  </si>
  <si>
    <t>Poster design &amp; printing (500 posters)</t>
  </si>
  <si>
    <t>PI-012</t>
  </si>
  <si>
    <t>5124</t>
  </si>
  <si>
    <t>Advocacy brief design &amp; printing (2 briefs)</t>
  </si>
  <si>
    <t>PI-013</t>
  </si>
  <si>
    <t>5125</t>
  </si>
  <si>
    <t>Community mobilisation transport/meals (1 campaign)</t>
  </si>
  <si>
    <t>Field-based radio and outreach mobilisation</t>
  </si>
  <si>
    <t>PI-014</t>
  </si>
  <si>
    <t>5131</t>
  </si>
  <si>
    <t>Activity 4: Stakeholder Coordination Meetings (×4 meetings) – 75 unique participants</t>
  </si>
  <si>
    <t>Coordination meeting venue hire</t>
  </si>
  <si>
    <t>PI-015</t>
  </si>
  <si>
    <t>5132</t>
  </si>
  <si>
    <t>PI-016</t>
  </si>
  <si>
    <t>5133</t>
  </si>
  <si>
    <t>Documentation &amp; reporting</t>
  </si>
  <si>
    <t>ME</t>
  </si>
  <si>
    <t>ME-001</t>
  </si>
  <si>
    <t>5201</t>
  </si>
  <si>
    <t>A. M&amp;E Tools and Framework Design</t>
  </si>
  <si>
    <t>Results framework design &amp; M&amp;E plan  [One-off; Month 1]</t>
  </si>
  <si>
    <t>ME-002</t>
  </si>
  <si>
    <t>5202</t>
  </si>
  <si>
    <t>Data collection tools (surveys, registers, feedback forms)  [Disaggregated by gender, age, disability per SCORE/HAT]</t>
  </si>
  <si>
    <t>ME-003</t>
  </si>
  <si>
    <t>5203</t>
  </si>
  <si>
    <t>Printing of data collection tools and registers  [1 set per quarter]</t>
  </si>
  <si>
    <t>ME-004</t>
  </si>
  <si>
    <t>5211</t>
  </si>
  <si>
    <t>B. Baseline and Endline Reviews</t>
  </si>
  <si>
    <t>Baseline survey – enumerator allowances  [3 enumerators × 1 day, Month 1]</t>
  </si>
  <si>
    <t>ME-005</t>
  </si>
  <si>
    <t>5212</t>
  </si>
  <si>
    <t>Endline survey – enumerator allowances  [3 enumerators × 1 day, Month 8]</t>
  </si>
  <si>
    <t>ME-006</t>
  </si>
  <si>
    <t>5213</t>
  </si>
  <si>
    <t>Community attitude survey (post-campaign, n=30)  [After Activity 3; per Section 6.1]</t>
  </si>
  <si>
    <t>ME-007</t>
  </si>
  <si>
    <t>5214</t>
  </si>
  <si>
    <t>Transport for baseline/endline fieldwork  [Kasulu wards]</t>
  </si>
  <si>
    <t>ME-008</t>
  </si>
  <si>
    <t>5221</t>
  </si>
  <si>
    <t>C. Quarterly Monitoring and Reporting</t>
  </si>
  <si>
    <t>M&amp;E Officer session allowance (quarterly reviews)  [Monthly internal + quarterly OPA participatory reviews]</t>
  </si>
  <si>
    <t>ME-009</t>
  </si>
  <si>
    <t>5222</t>
  </si>
  <si>
    <t>Quarterly progress reports – printing &amp; binding  [4 reports for SCORE and stakeholders]</t>
  </si>
  <si>
    <t>ME-010</t>
  </si>
  <si>
    <t>5223</t>
  </si>
  <si>
    <t>Mid-term review facilitation (Month 4)  [Led by M&amp;E Officer and Deputy ED; written adjustment plan]</t>
  </si>
  <si>
    <t>ME-011</t>
  </si>
  <si>
    <t>5231</t>
  </si>
  <si>
    <t>D. Data Management and Final Evaluation</t>
  </si>
  <si>
    <t>M&amp;E Tablet for digital data collection (Android)  [Shared asset used across all activities]</t>
  </si>
  <si>
    <t>ME-012</t>
  </si>
  <si>
    <t>5232</t>
  </si>
  <si>
    <t>Final evaluation report – design, print &amp; dissemination  [Achievements, challenges, lessons for SCORE]</t>
  </si>
  <si>
    <t>OH</t>
  </si>
  <si>
    <t>OH-001</t>
  </si>
  <si>
    <t>5301</t>
  </si>
  <si>
    <t>Overhead (5.26%)</t>
  </si>
  <si>
    <t>Office utilities, communications, audit, reporting</t>
  </si>
  <si>
    <t>Included to reconcile to Annex 1.1 and Annex 4 total budget</t>
  </si>
  <si>
    <t>Account Name / Budget Line</t>
  </si>
  <si>
    <t>Transaction Date</t>
  </si>
  <si>
    <t>Month</t>
  </si>
  <si>
    <t>Voucher / Ref</t>
  </si>
  <si>
    <t>Budget Line</t>
  </si>
  <si>
    <t>Description</t>
  </si>
  <si>
    <t>Debit (TZS)</t>
  </si>
  <si>
    <t>Credit (TZS)</t>
  </si>
  <si>
    <t>Exchange Rate</t>
  </si>
  <si>
    <t>Commitment GBP</t>
  </si>
  <si>
    <t>Funding Source</t>
  </si>
  <si>
    <t>Location</t>
  </si>
  <si>
    <t>Payment Method</t>
  </si>
  <si>
    <t>Status</t>
  </si>
  <si>
    <t>Remarks</t>
  </si>
  <si>
    <t>PAYMENTS</t>
  </si>
  <si>
    <t>SCORE/HelpAge</t>
  </si>
  <si>
    <t>Kasulu</t>
  </si>
  <si>
    <t>Mobile Money</t>
  </si>
  <si>
    <t>Paid</t>
  </si>
  <si>
    <t>BANK</t>
  </si>
  <si>
    <t>Bank</t>
  </si>
  <si>
    <t>Date</t>
  </si>
  <si>
    <t>Receipt (TZS)</t>
  </si>
  <si>
    <t>Payment (TZS)</t>
  </si>
  <si>
    <t>Running Balance</t>
  </si>
  <si>
    <t>RECEIVING FUND FROM HELP AGE INT</t>
  </si>
  <si>
    <t>MALIPO YA POSHO</t>
  </si>
  <si>
    <t>Journal Date</t>
  </si>
  <si>
    <t>Journal No.</t>
  </si>
  <si>
    <t>Prepared By</t>
  </si>
  <si>
    <t>Approved By</t>
  </si>
  <si>
    <t>Commitment Date</t>
  </si>
  <si>
    <t>PO/Contract No.</t>
  </si>
  <si>
    <t>Supplier</t>
  </si>
  <si>
    <t>Commitment Amount (TZS)</t>
  </si>
  <si>
    <t>Liquidated/Paid (TZS)</t>
  </si>
  <si>
    <t>Outstanding Commitment</t>
  </si>
  <si>
    <t>Expected Payment Date</t>
  </si>
  <si>
    <t>Linked Voucher</t>
  </si>
  <si>
    <t>Account Name</t>
  </si>
  <si>
    <t>Available Balance</t>
  </si>
  <si>
    <t>Audit Note</t>
  </si>
  <si>
    <t>Exchange Rate Assumption (TZS / GBP):</t>
  </si>
  <si>
    <t>Linked to Dashboard B7</t>
  </si>
  <si>
    <t>Allocation %</t>
  </si>
  <si>
    <t>Unit Cost (TZS/mo)</t>
  </si>
  <si>
    <t>Total (TZS)</t>
  </si>
  <si>
    <t>Budget Amount (GBP)</t>
  </si>
  <si>
    <t>Actual Expenditure GBP</t>
  </si>
  <si>
    <t>Variance GBP</t>
  </si>
  <si>
    <t>Programme Implementation Costs</t>
  </si>
  <si>
    <t>Monitoring &amp; Evaluation</t>
  </si>
  <si>
    <t>Total Direct Expense</t>
  </si>
  <si>
    <t>Overhead (5.3%)</t>
  </si>
  <si>
    <t>TOTAL BUDGET</t>
  </si>
  <si>
    <t>Name &amp; Country of Organization:</t>
  </si>
  <si>
    <t>EWAKI - Tanzania</t>
  </si>
  <si>
    <t>Project Title:</t>
  </si>
  <si>
    <t>SCORE:Strengthening Civil Society for older persons rights &amp; engagement project</t>
  </si>
  <si>
    <t>Outcome</t>
  </si>
  <si>
    <t>Outcome 1 (Outcome 2 of SCORE)</t>
  </si>
  <si>
    <t>Budget in GBP</t>
  </si>
  <si>
    <t>Exchange rate</t>
  </si>
  <si>
    <t>Amount received in Local currency</t>
  </si>
  <si>
    <t>TRANSACTION LIST</t>
  </si>
  <si>
    <t>Transaction Date dd/mm/yyyy</t>
  </si>
  <si>
    <t>Transaction Ref/Voucher #</t>
  </si>
  <si>
    <t>Transaction Currency</t>
  </si>
  <si>
    <t>Transaction Amount</t>
  </si>
  <si>
    <t>Amounts in GBP</t>
  </si>
  <si>
    <t>Monthly Summary</t>
  </si>
  <si>
    <t>Personnel Actual</t>
  </si>
  <si>
    <t>Programme Actual</t>
  </si>
  <si>
    <t>M&amp;E Actual</t>
  </si>
  <si>
    <t>Overhead Actual</t>
  </si>
  <si>
    <t>Total Actual</t>
  </si>
  <si>
    <t>Personnel Commitment</t>
  </si>
  <si>
    <t>Programme Commitment</t>
  </si>
  <si>
    <t>M&amp;E Commitment</t>
  </si>
  <si>
    <t>Overhead Commitment</t>
  </si>
  <si>
    <t>Total Commitment</t>
  </si>
  <si>
    <t>Total Budget</t>
  </si>
  <si>
    <t>Total Balance</t>
  </si>
  <si>
    <t>% Budget Spent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</si>
  <si>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</si>
  <si>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</si>
  <si>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</si>
  <si>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</si>
  <si>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</si>
  <si>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</si>
  <si>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</si>
  <si>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</si>
  <si>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</si>
  <si>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</si>
  <si>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</si>
  <si>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</si>
  <si>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Sex</t>
  </si>
  <si>
    <t>Disability Status</t>
  </si>
  <si>
    <t>OPA Affiliation</t>
  </si>
  <si>
    <t>Age Group</t>
  </si>
  <si>
    <t>Attendance Status</t>
  </si>
  <si>
    <t>Event Type</t>
  </si>
  <si>
    <t>Draft</t>
  </si>
  <si>
    <t>Cash</t>
  </si>
  <si>
    <t>Tanzania</t>
  </si>
  <si>
    <t>No Disability</t>
  </si>
  <si>
    <t>Older Persons Association</t>
  </si>
  <si>
    <t>Under 18</t>
  </si>
  <si>
    <t>Present</t>
  </si>
  <si>
    <t>Dialogue Forum</t>
  </si>
  <si>
    <t>Committed</t>
  </si>
  <si>
    <t>EWAKI Contribution</t>
  </si>
  <si>
    <t>Physical Disability</t>
  </si>
  <si>
    <t>OPA Leader</t>
  </si>
  <si>
    <t>18-35</t>
  </si>
  <si>
    <t>Absent</t>
  </si>
  <si>
    <t>Capacity Building Workshop</t>
  </si>
  <si>
    <t>Other</t>
  </si>
  <si>
    <t>Kigoma</t>
  </si>
  <si>
    <t>Visual Impairment</t>
  </si>
  <si>
    <t>OPA Member</t>
  </si>
  <si>
    <t>36-59</t>
  </si>
  <si>
    <t>Excused</t>
  </si>
  <si>
    <t>Advocacy Campaign</t>
  </si>
  <si>
    <t>Posted</t>
  </si>
  <si>
    <t>Journal</t>
  </si>
  <si>
    <t>Hearing Impairment</t>
  </si>
  <si>
    <t>CSO Representative</t>
  </si>
  <si>
    <t>60-69</t>
  </si>
  <si>
    <t>Signed by representative</t>
  </si>
  <si>
    <t>Stakeholder Coordination Meeting</t>
  </si>
  <si>
    <t>Cancelled</t>
  </si>
  <si>
    <t>Local Government Authority</t>
  </si>
  <si>
    <t>70-79</t>
  </si>
  <si>
    <t>M&amp;E Activity</t>
  </si>
  <si>
    <t>Community Representative</t>
  </si>
  <si>
    <t>80+</t>
  </si>
  <si>
    <t>Caregiver</t>
  </si>
  <si>
    <t>Person with Disability Group</t>
  </si>
  <si>
    <t>EWAKI SCORE/HELPAge PROJECT - DIGITISED ATTENDANCE REGISTER</t>
  </si>
  <si>
    <t>Captures participant attendance, OPA affiliation, age, sex and disability status for SCORE/HAT disaggregated reporting.</t>
  </si>
  <si>
    <t>Attendance ID</t>
  </si>
  <si>
    <t>Event Date</t>
  </si>
  <si>
    <t>Activity / Budget Link</t>
  </si>
  <si>
    <t>Participant Name</t>
  </si>
  <si>
    <t>Age</t>
  </si>
  <si>
    <t>Phone / Contact</t>
  </si>
  <si>
    <t>Ward / Village</t>
  </si>
  <si>
    <t>Signature / Thumbprint</t>
  </si>
  <si>
    <t>DAVID DYOYA</t>
  </si>
  <si>
    <t>MWILANVYA</t>
  </si>
  <si>
    <t>EWAKI ATTENDANCE SUMMARY - LINKED TO DONOR AUDIT LEDGER</t>
  </si>
  <si>
    <t>By Sex</t>
  </si>
  <si>
    <t>Count</t>
  </si>
  <si>
    <t>% of Registered</t>
  </si>
  <si>
    <t>By Age Group</t>
  </si>
  <si>
    <t>Total Female</t>
  </si>
  <si>
    <t>Total Male</t>
  </si>
  <si>
    <t>Total With Disability</t>
  </si>
  <si>
    <t>Total Without Disability</t>
  </si>
  <si>
    <t>By Disability Status</t>
  </si>
  <si>
    <t>Unique OPA/Stakeholder Affiliations</t>
  </si>
  <si>
    <t>Linked Finance Ledger Workbook</t>
  </si>
  <si>
    <t>EWAKI_Finance_Manager_Donor_Audit_Ledger_Final</t>
  </si>
  <si>
    <t>OPA / Stakeholder Affiliation</t>
  </si>
  <si>
    <t>Registered</t>
  </si>
  <si>
    <t>% Present</t>
  </si>
  <si>
    <t>Activity Attendance Link</t>
  </si>
  <si>
    <t>Present Participants</t>
  </si>
  <si>
    <t>Linked Budget Line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</si>
</sst>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%"/>
  </numFmts>
  <fonts count="27">
    <font>
      <sz val="11"/>
      <name val="Carlito"/>
      <charset val="134"/>
    </font>
    <font>
      <b/>
      <sz val="11"/>
      <color rgb="FFFFFFFF"/>
      <name val="Carlito"/>
      <charset val="134"/>
    </font>
    <font>
      <b/>
      <sz val="11"/>
      <name val="Carlito"/>
      <charset val="134"/>
    </font>
    <font>
      <i/>
      <sz val="11"/>
      <name val="Carlito"/>
      <charset val="134"/>
    </font>
    <font>
      <b/>
      <sz val="10"/>
      <color rgb="FFFFFFFF"/>
      <name val="Aptos"/>
      <charset val="134"/>
    </font>
    <font>
      <sz val="10"/>
      <name val="Aptos"/>
      <charset val="134"/>
    </font>
    <font>
      <b/>
      <sz val="10"/>
      <name val="Apto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78" fontId="0" fillId="0" borderId="0" xfId="0" applyNumberFormat="1"/>
    <xf numFmtId="178" fontId="1" fillId="4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58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178" fontId="5" fillId="0" borderId="0" xfId="0" applyNumberFormat="1" applyFont="1"/>
    <xf numFmtId="0" fontId="6" fillId="3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178" fontId="6" fillId="3" borderId="0" xfId="0" applyNumberFormat="1" applyFont="1" applyFill="1" applyAlignment="1">
      <alignment horizontal="center" vertical="center" wrapText="1"/>
    </xf>
    <xf numFmtId="58" fontId="5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"Budget"</c:f>
              <c:strCache>
                <c:ptCount val="1"/>
                <c:pt idx="0">
                  <c:v>Budget</c:v>
                </c:pt>
              </c:strCache>
            </c:strRef>
          </c:tx>
          <c:invertIfNegative val="1"/>
          <c:dLbls>
            <c:delete val="1"/>
          </c:dLbls>
          <c:cat>
            <c:strRef>
              <c:f>Dashboard!$D$4:$D$7</c:f>
              <c:strCache>
                <c:ptCount val="4"/>
                <c:pt idx="0">
                  <c:v>Personnel</c:v>
                </c:pt>
                <c:pt idx="1">
                  <c:v>Programme Implementation</c:v>
                </c:pt>
                <c:pt idx="2">
                  <c:v>Monitoring and Evaluation</c:v>
                </c:pt>
                <c:pt idx="3">
                  <c:v>Overhead</c:v>
                </c:pt>
              </c:strCache>
            </c:strRef>
          </c:cat>
          <c:val>
            <c:numRef>
              <c:f>Dashboard!$E$4:$E$7</c:f>
              <c:numCache>
                <c:formatCode>#,##0</c:formatCode>
                <c:ptCount val="4"/>
                <c:pt idx="0">
                  <c:v>6800000</c:v>
                </c:pt>
                <c:pt idx="1">
                  <c:v>21130000</c:v>
                </c:pt>
                <c:pt idx="2">
                  <c:v>2950000</c:v>
                </c:pt>
                <c:pt idx="3">
                  <c:v>1624288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#,##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50112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zero"/>
    <c:showDLblsOverMax val="1"/>
    <c:extLst>
      <c:ext uri="{0b15fc19-7d7d-44ad-8c2d-2c3a37ce22c3}">
        <chartProps xmlns="https://web.wps.cn/et/2018/main" chartId="{5b56c007-27b1-460b-b810-010a2060ce19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"Budget"</c:f>
              <c:strCache>
                <c:ptCount val="1"/>
                <c:pt idx="0">
                  <c:v>Budget</c:v>
                </c:pt>
              </c:strCache>
            </c:strRef>
          </c:tx>
          <c:invertIfNegative val="1"/>
          <c:dLbls>
            <c:delete val="1"/>
          </c:dLbls>
          <c:cat>
            <c:strRef>
              <c:f>Dashboard!$D$4:$D$7</c:f>
              <c:strCache>
                <c:ptCount val="4"/>
                <c:pt idx="0">
                  <c:v>Personnel</c:v>
                </c:pt>
                <c:pt idx="1">
                  <c:v>Programme Implementation</c:v>
                </c:pt>
                <c:pt idx="2">
                  <c:v>Monitoring and Evaluation</c:v>
                </c:pt>
                <c:pt idx="3">
                  <c:v>Overhead</c:v>
                </c:pt>
              </c:strCache>
            </c:strRef>
          </c:cat>
          <c:val>
            <c:numRef>
              <c:f>Dashboard!$E$4:$E$7</c:f>
              <c:numCache>
                <c:formatCode>#,##0</c:formatCode>
                <c:ptCount val="4"/>
                <c:pt idx="0">
                  <c:v>6800000</c:v>
                </c:pt>
                <c:pt idx="1">
                  <c:v>21130000</c:v>
                </c:pt>
                <c:pt idx="2">
                  <c:v>2950000</c:v>
                </c:pt>
                <c:pt idx="3">
                  <c:v>1624288</c:v>
                </c:pt>
              </c:numCache>
            </c:numRef>
          </c:val>
        </c:ser>
        <c:ser>
          <c:idx val="1"/>
          <c:order val="1"/>
          <c:tx>
            <c:strRef>
              <c:f>"Actual"</c:f>
              <c:strCache>
                <c:ptCount val="1"/>
                <c:pt idx="0">
                  <c:v>Actual</c:v>
                </c:pt>
              </c:strCache>
            </c:strRef>
          </c:tx>
          <c:invertIfNegative val="1"/>
          <c:dLbls>
            <c:delete val="1"/>
          </c:dLbls>
          <c:cat>
            <c:strRef>
              <c:f>Dashboard!$D$4:$D$7</c:f>
              <c:strCache>
                <c:ptCount val="4"/>
                <c:pt idx="0">
                  <c:v>Personnel</c:v>
                </c:pt>
                <c:pt idx="1">
                  <c:v>Programme Implementation</c:v>
                </c:pt>
                <c:pt idx="2">
                  <c:v>Monitoring and Evaluation</c:v>
                </c:pt>
                <c:pt idx="3">
                  <c:v>Overhead</c:v>
                </c:pt>
              </c:strCache>
            </c:strRef>
          </c:cat>
          <c:val>
            <c:numRef>
              <c:f>Dashboard!$F$4:$F$7</c:f>
              <c:numCache>
                <c:formatCode>#,##0</c:formatCode>
                <c:ptCount val="4"/>
                <c:pt idx="0">
                  <c:v>250000</c:v>
                </c:pt>
                <c:pt idx="1">
                  <c:v>0</c:v>
                </c:pt>
                <c:pt idx="2">
                  <c:v>50000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"Commitment"</c:f>
              <c:strCache>
                <c:ptCount val="1"/>
                <c:pt idx="0">
                  <c:v>Commitment</c:v>
                </c:pt>
              </c:strCache>
            </c:strRef>
          </c:tx>
          <c:invertIfNegative val="1"/>
          <c:dLbls>
            <c:delete val="1"/>
          </c:dLbls>
          <c:cat>
            <c:strRef>
              <c:f>Dashboard!$D$4:$D$7</c:f>
              <c:strCache>
                <c:ptCount val="4"/>
                <c:pt idx="0">
                  <c:v>Personnel</c:v>
                </c:pt>
                <c:pt idx="1">
                  <c:v>Programme Implementation</c:v>
                </c:pt>
                <c:pt idx="2">
                  <c:v>Monitoring and Evaluation</c:v>
                </c:pt>
                <c:pt idx="3">
                  <c:v>Overhead</c:v>
                </c:pt>
              </c:strCache>
            </c:strRef>
          </c:cat>
          <c:val>
            <c:numRef>
              <c:f>Dashboard!$G$4:$G$7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#,##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50112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zero"/>
    <c:showDLblsOverMax val="1"/>
    <c:extLst>
      <c:ext uri="{0b15fc19-7d7d-44ad-8c2d-2c3a37ce22c3}">
        <chartProps xmlns="https://web.wps.cn/et/2018/main" chartId="{07debe98-204d-410a-a447-f429abbd12ac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"Count"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Lbls>
            <c:delete val="1"/>
          </c:dLbls>
          <c:cat>
            <c:strRef>
              <c:f>Attendance_Summary!$D$4:$D$6</c:f>
              <c:strCache>
                <c:ptCount val="3"/>
                <c:pt idx="0">
                  <c:v>Female</c:v>
                </c:pt>
                <c:pt idx="1">
                  <c:v>Male</c:v>
                </c:pt>
                <c:pt idx="2">
                  <c:v>Other</c:v>
                </c:pt>
              </c:strCache>
            </c:strRef>
          </c:cat>
          <c:val>
            <c:numRef>
              <c:f>Attendance_Summary!$E$4:$E$6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50112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zero"/>
    <c:showDLblsOverMax val="1"/>
    <c:extLst>
      <c:ext uri="{0b15fc19-7d7d-44ad-8c2d-2c3a37ce22c3}">
        <chartProps xmlns="https://web.wps.cn/et/2018/main" chartId="{1491b008-e757-44de-8f8b-0f2b739a0d42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"Count"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Lbls>
            <c:delete val="1"/>
          </c:dLbls>
          <c:cat>
            <c:strRef>
              <c:f>Attendance_Summary!$H$4:$H$9</c:f>
              <c:strCache>
                <c:ptCount val="6"/>
                <c:pt idx="0">
                  <c:v>Under 18</c:v>
                </c:pt>
                <c:pt idx="1">
                  <c:v>18-35</c:v>
                </c:pt>
                <c:pt idx="2">
                  <c:v>36-59</c:v>
                </c:pt>
                <c:pt idx="3">
                  <c:v>60-69</c:v>
                </c:pt>
                <c:pt idx="4">
                  <c:v>70-79</c:v>
                </c:pt>
                <c:pt idx="5">
                  <c:v>80+</c:v>
                </c:pt>
              </c:strCache>
            </c:strRef>
          </c:cat>
          <c:val>
            <c:numRef>
              <c:f>Attendance_Summary!$I$4:$I$9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50112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zero"/>
    <c:showDLblsOverMax val="1"/>
    <c:extLst>
      <c:ext uri="{0b15fc19-7d7d-44ad-8c2d-2c3a37ce22c3}">
        <chartProps xmlns="https://web.wps.cn/et/2018/main" chartId="{1bd8230f-148b-47ae-b6ef-14e367c12223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"Present Participants"</c:f>
              <c:strCache>
                <c:ptCount val="1"/>
                <c:pt idx="0">
                  <c:v>Present Participants</c:v>
                </c:pt>
              </c:strCache>
            </c:strRef>
          </c:tx>
          <c:invertIfNegative val="1"/>
          <c:dLbls>
            <c:delete val="1"/>
          </c:dLbls>
          <c:cat>
            <c:strRef>
              <c:f>Attendance_Summary!$A$15:$A$19</c:f>
              <c:strCache>
                <c:ptCount val="5"/>
                <c:pt idx="0">
                  <c:v>Dialogue Forum</c:v>
                </c:pt>
                <c:pt idx="1">
                  <c:v>Capacity Building Workshop</c:v>
                </c:pt>
                <c:pt idx="2">
                  <c:v>Advocacy Campaign</c:v>
                </c:pt>
                <c:pt idx="3">
                  <c:v>Stakeholder Coordination Meeting</c:v>
                </c:pt>
                <c:pt idx="4">
                  <c:v>M&amp;E Activity</c:v>
                </c:pt>
              </c:strCache>
            </c:strRef>
          </c:cat>
          <c:val>
            <c:numRef>
              <c:f>Attendance_Summary!$D$15:$D$19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8650112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zero"/>
    <c:showDLblsOverMax val="1"/>
    <c:extLst>
      <c:ext uri="{0b15fc19-7d7d-44ad-8c2d-2c3a37ce22c3}">
        <chartProps xmlns="https://web.wps.cn/et/2018/main" chartId="{4a268d88-d14e-41f1-a11e-4d8dc0a6dea1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>
      <xdr:nvGraphicFramePr>
        <xdr:cNvPr id="2" name="Chart"/>
        <xdr:cNvGraphicFramePr/>
      </xdr:nvGraphicFramePr>
      <xdr:xfrm>
        <a:off x="0" y="3454400"/>
        <a:ext cx="12268200" cy="284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0</xdr:rowOff>
    </xdr:from>
    <xdr:to>
      <xdr:col>16</xdr:col>
      <xdr:colOff>0</xdr:colOff>
      <xdr:row>29</xdr:row>
      <xdr:rowOff>0</xdr:rowOff>
    </xdr:to>
    <xdr:graphicFrame>
      <xdr:nvGraphicFramePr>
        <xdr:cNvPr id="3" name="Chart"/>
        <xdr:cNvGraphicFramePr/>
      </xdr:nvGraphicFramePr>
      <xdr:xfrm>
        <a:off x="12268200" y="3454400"/>
        <a:ext cx="7543800" cy="2844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2</xdr:row>
      <xdr:rowOff>0</xdr:rowOff>
    </xdr:from>
    <xdr:to>
      <xdr:col>19</xdr:col>
      <xdr:colOff>0</xdr:colOff>
      <xdr:row>15</xdr:row>
      <xdr:rowOff>0</xdr:rowOff>
    </xdr:to>
    <xdr:graphicFrame>
      <xdr:nvGraphicFramePr>
        <xdr:cNvPr id="2" name="Chart"/>
        <xdr:cNvGraphicFramePr/>
      </xdr:nvGraphicFramePr>
      <xdr:xfrm>
        <a:off x="15925800" y="355600"/>
        <a:ext cx="4800600" cy="3022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19</xdr:col>
      <xdr:colOff>0</xdr:colOff>
      <xdr:row>31</xdr:row>
      <xdr:rowOff>0</xdr:rowOff>
    </xdr:to>
    <xdr:graphicFrame>
      <xdr:nvGraphicFramePr>
        <xdr:cNvPr id="3" name="Chart"/>
        <xdr:cNvGraphicFramePr/>
      </xdr:nvGraphicFramePr>
      <xdr:xfrm>
        <a:off x="15925800" y="3556000"/>
        <a:ext cx="4800600" cy="2667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32</xdr:row>
      <xdr:rowOff>0</xdr:rowOff>
    </xdr:from>
    <xdr:to>
      <xdr:col>19</xdr:col>
      <xdr:colOff>0</xdr:colOff>
      <xdr:row>47</xdr:row>
      <xdr:rowOff>0</xdr:rowOff>
    </xdr:to>
    <xdr:graphicFrame>
      <xdr:nvGraphicFramePr>
        <xdr:cNvPr id="4" name="Chart"/>
        <xdr:cNvGraphicFramePr/>
      </xdr:nvGraphicFramePr>
      <xdr:xfrm>
        <a:off x="15925800" y="6400800"/>
        <a:ext cx="4800600" cy="2667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BudgetMapTable" displayName="BudgetMapTable" ref="A1:M35">
  <tableColumns count="13">
    <tableColumn id="1" name="Cost Centre Code"/>
    <tableColumn id="2" name="Cost Centre"/>
    <tableColumn id="3" name="Donor Budget Code"/>
    <tableColumn id="4" name="Account Code"/>
    <tableColumn id="5" name="Budget Category"/>
    <tableColumn id="6" name="Budget Line / Description"/>
    <tableColumn id="7" name="Budget Notes"/>
    <tableColumn id="8" name="Unit Cost (TZS)"/>
    <tableColumn id="9" name="No. Units"/>
    <tableColumn id="10" name="No. People"/>
    <tableColumn id="11" name="Months"/>
    <tableColumn id="12" name="Approved Budget (TZS)"/>
    <tableColumn id="13" name="Approved Budget (GBP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hartOfAccountsTable" displayName="ChartOfAccountsTable" ref="A1:H35">
  <tableColumns count="8">
    <tableColumn id="1" name="Account Code"/>
    <tableColumn id="2" name="Donor Budget Code"/>
    <tableColumn id="3" name="Account Name / Budget Line"/>
    <tableColumn id="4" name="Cost Centre Code"/>
    <tableColumn id="5" name="Cost Centre"/>
    <tableColumn id="6" name="Budget Category"/>
    <tableColumn id="7" name="Approved Budget (TZS)"/>
    <tableColumn id="8" name="Approved Budget (GBP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GeneralLedgerTable" displayName="GeneralLedgerTable" ref="A1:U300">
  <tableColumns count="21">
    <tableColumn id="1" name="Transaction Date"/>
    <tableColumn id="2" name="Month"/>
    <tableColumn id="3" name="Voucher / Ref"/>
    <tableColumn id="4" name="Account Code"/>
    <tableColumn id="5" name="Donor Budget Code"/>
    <tableColumn id="6" name="Budget Line"/>
    <tableColumn id="7" name="Cost Centre Code"/>
    <tableColumn id="8" name="Cost Centre"/>
    <tableColumn id="9" name="Description"/>
    <tableColumn id="10" name="Debit (TZS)"/>
    <tableColumn id="11" name="Credit (TZS)"/>
    <tableColumn id="12" name="Actual Expense (TZS)"/>
    <tableColumn id="13" name="Commitment (TZS)"/>
    <tableColumn id="14" name="Exchange Rate"/>
    <tableColumn id="15" name="Actual GBP"/>
    <tableColumn id="16" name="Commitment GBP"/>
    <tableColumn id="17" name="Funding Source"/>
    <tableColumn id="18" name="Location"/>
    <tableColumn id="19" name="Payment Method"/>
    <tableColumn id="20" name="Status"/>
    <tableColumn id="21" name="Remark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CashBookTable" displayName="CashBookTable" ref="A1:L201">
  <tableColumns count="12">
    <tableColumn id="1" name="Date"/>
    <tableColumn id="2" name="Month"/>
    <tableColumn id="3" name="Voucher / Ref"/>
    <tableColumn id="4" name="Account Code"/>
    <tableColumn id="5" name="Budget Line"/>
    <tableColumn id="6" name="Cost Centre"/>
    <tableColumn id="7" name="Description"/>
    <tableColumn id="8" name="Receipt (TZS)"/>
    <tableColumn id="9" name="Payment (TZS)"/>
    <tableColumn id="10" name="Running Balance"/>
    <tableColumn id="11" name="Funding Source"/>
    <tableColumn id="12" name="Remark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BankBookTable" displayName="BankBookTable" ref="A1:L201">
  <tableColumns count="12">
    <tableColumn id="1" name="Date"/>
    <tableColumn id="2" name="Month"/>
    <tableColumn id="3" name="Voucher / Ref"/>
    <tableColumn id="4" name="Account Code"/>
    <tableColumn id="5" name="Budget Line"/>
    <tableColumn id="6" name="Cost Centre"/>
    <tableColumn id="7" name="Description"/>
    <tableColumn id="8" name="Receipt (TZS)"/>
    <tableColumn id="9" name="Payment (TZS)"/>
    <tableColumn id="10" name="Running Balance"/>
    <tableColumn id="11" name="Funding Source"/>
    <tableColumn id="12" name="Remark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JournalTable" displayName="JournalTable" ref="A1:J201">
  <tableColumns count="10">
    <tableColumn id="1" name="Journal Date"/>
    <tableColumn id="2" name="Journal No."/>
    <tableColumn id="3" name="Account Code"/>
    <tableColumn id="4" name="Budget Line"/>
    <tableColumn id="5" name="Cost Centre"/>
    <tableColumn id="6" name="Description"/>
    <tableColumn id="7" name="Debit (TZS)"/>
    <tableColumn id="8" name="Credit (TZS)"/>
    <tableColumn id="9" name="Prepared By"/>
    <tableColumn id="10" name="Approved B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CommitmentsTable" displayName="CommitmentsTable" ref="A1:N201">
  <tableColumns count="14">
    <tableColumn id="1" name="Commitment Date"/>
    <tableColumn id="2" name="PO/Contract No."/>
    <tableColumn id="3" name="Supplier"/>
    <tableColumn id="4" name="Account Code"/>
    <tableColumn id="5" name="Budget Line"/>
    <tableColumn id="6" name="Cost Centre"/>
    <tableColumn id="7" name="Description"/>
    <tableColumn id="8" name="Commitment Amount (TZS)"/>
    <tableColumn id="9" name="Liquidated/Paid (TZS)"/>
    <tableColumn id="10" name="Outstanding Commitment"/>
    <tableColumn id="11" name="Status"/>
    <tableColumn id="12" name="Expected Payment Date"/>
    <tableColumn id="13" name="Remarks"/>
    <tableColumn id="14" name="Linked Vouch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Annex4FinancialReportTable" displayName="Annex4FinancialReportTable" ref="B8:M208">
  <tableColumns count="12">
    <tableColumn id="1" name="Donor Budget Code"/>
    <tableColumn id="2" name="Month"/>
    <tableColumn id="3" name="Transaction Date dd/mm/yyyy"/>
    <tableColumn id="4" name="Transaction Ref/Voucher #"/>
    <tableColumn id="5" name="Description"/>
    <tableColumn id="6" name="Transaction Currency"/>
    <tableColumn id="7" name="Transaction Amount"/>
    <tableColumn id="8" name="Exchange Rate"/>
    <tableColumn id="9" name="Amounts in GBP"/>
    <tableColumn id="10" name="Location"/>
    <tableColumn id="11" name="Remarks"/>
    <tableColumn id="12" name="Statu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AttendanceRegisterTable" displayName="AttendanceRegisterTable" ref="A4:Q304">
  <tableColumns count="17">
    <tableColumn id="1" name="Attendance ID"/>
    <tableColumn id="2" name="Event Date"/>
    <tableColumn id="3" name="Month"/>
    <tableColumn id="4" name="Event Type"/>
    <tableColumn id="5" name="Activity / Budget Link"/>
    <tableColumn id="6" name="Donor Budget Code"/>
    <tableColumn id="7" name="Account Code"/>
    <tableColumn id="8" name="Participant Name"/>
    <tableColumn id="9" name="Age"/>
    <tableColumn id="10" name="Age Group"/>
    <tableColumn id="11" name="Sex"/>
    <tableColumn id="12" name="OPA Affiliation"/>
    <tableColumn id="13" name="Disability Status"/>
    <tableColumn id="14" name="Phone / Contact"/>
    <tableColumn id="15" name="Ward / Village"/>
    <tableColumn id="16" name="Attendance Status"/>
    <tableColumn id="17" name="Signature / Thumbpri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tabSelected="1" workbookViewId="0">
      <selection activeCell="C11" sqref="C11"/>
    </sheetView>
  </sheetViews>
  <sheetFormatPr defaultColWidth="9" defaultRowHeight="14"/>
  <cols>
    <col min="1" max="1" width="28" customWidth="1"/>
    <col min="2" max="2" width="34" customWidth="1"/>
    <col min="4" max="11" width="18" customWidth="1"/>
  </cols>
  <sheetData>
    <row r="1" ht="104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1</v>
      </c>
      <c r="B3" s="10" t="s">
        <v>2</v>
      </c>
      <c r="C3" s="10"/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11</v>
      </c>
      <c r="B4" s="10" t="s">
        <v>12</v>
      </c>
      <c r="C4" s="10"/>
      <c r="D4" s="10" t="s">
        <v>13</v>
      </c>
      <c r="E4" s="11">
        <f>SUMIFS(Budget_Map!$L:$L,Budget_Map!$B:$B,D4)</f>
        <v>6800000</v>
      </c>
      <c r="F4" s="11">
        <f>SUMIFS(General_Ledger!$L:$L,General_Ledger!$H:$H,D4)</f>
        <v>250000</v>
      </c>
      <c r="G4" s="11">
        <f>SUMIFS(General_Ledger!$M:$M,General_Ledger!$H:$H,D4)+SUMIFS(Commitments!$J:$J,Commitments!$F:$F,D4)</f>
        <v>0</v>
      </c>
      <c r="H4" s="11">
        <f>E4-F4-G4</f>
        <v>6550000</v>
      </c>
      <c r="I4" s="12">
        <f>IF(E4=0,0,F4/E4)</f>
        <v>0.0367647058823529</v>
      </c>
      <c r="J4" s="11">
        <f t="shared" ref="J4:K7" si="0">E4/$B$7</f>
        <v>2064.98633464926</v>
      </c>
      <c r="K4" s="11">
        <f t="shared" si="0"/>
        <v>75.9186152444579</v>
      </c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14</v>
      </c>
      <c r="B5" s="10" t="s">
        <v>15</v>
      </c>
      <c r="C5" s="10"/>
      <c r="D5" s="10" t="s">
        <v>16</v>
      </c>
      <c r="E5" s="11">
        <f>SUMIFS(Budget_Map!$L:$L,Budget_Map!$B:$B,D5)</f>
        <v>21130000</v>
      </c>
      <c r="F5" s="11">
        <f>SUMIFS(General_Ledger!$L:$L,General_Ledger!$H:$H,D5)</f>
        <v>0</v>
      </c>
      <c r="G5" s="11">
        <f>SUMIFS(General_Ledger!$M:$M,General_Ledger!$H:$H,D5)+SUMIFS(Commitments!$J:$J,Commitments!$F:$F,D5)</f>
        <v>0</v>
      </c>
      <c r="H5" s="11">
        <f>E5-F5-G5</f>
        <v>21130000</v>
      </c>
      <c r="I5" s="12">
        <f>IF(E5=0,0,F5/E5)</f>
        <v>0</v>
      </c>
      <c r="J5" s="11">
        <f t="shared" si="0"/>
        <v>6416.64136046159</v>
      </c>
      <c r="K5" s="11">
        <f t="shared" si="0"/>
        <v>0</v>
      </c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 t="s">
        <v>17</v>
      </c>
      <c r="B6" s="10" t="s">
        <v>18</v>
      </c>
      <c r="C6" s="10"/>
      <c r="D6" s="10" t="s">
        <v>19</v>
      </c>
      <c r="E6" s="11">
        <f>SUMIFS(Budget_Map!$L:$L,Budget_Map!$B:$B,D6)</f>
        <v>2950000</v>
      </c>
      <c r="F6" s="11">
        <f>SUMIFS(General_Ledger!$L:$L,General_Ledger!$H:$H,D6)</f>
        <v>50000</v>
      </c>
      <c r="G6" s="11">
        <f>SUMIFS(General_Ledger!$M:$M,General_Ledger!$H:$H,D6)+SUMIFS(Commitments!$J:$J,Commitments!$F:$F,D6)</f>
        <v>0</v>
      </c>
      <c r="H6" s="11">
        <f>E6-F6-G6</f>
        <v>2900000</v>
      </c>
      <c r="I6" s="12">
        <f>IF(E6=0,0,F6/E6)</f>
        <v>0.0169491525423729</v>
      </c>
      <c r="J6" s="11">
        <f t="shared" si="0"/>
        <v>895.839659884604</v>
      </c>
      <c r="K6" s="11">
        <f t="shared" si="0"/>
        <v>15.1837230488916</v>
      </c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 t="s">
        <v>20</v>
      </c>
      <c r="B7" s="11">
        <v>3293</v>
      </c>
      <c r="C7" s="10"/>
      <c r="D7" s="10" t="s">
        <v>21</v>
      </c>
      <c r="E7" s="11">
        <f>SUMIFS(Budget_Map!$L:$L,Budget_Map!$B:$B,D7)</f>
        <v>1624288</v>
      </c>
      <c r="F7" s="11">
        <f>SUMIFS(General_Ledger!$L:$L,General_Ledger!$H:$H,D7)</f>
        <v>0</v>
      </c>
      <c r="G7" s="11">
        <f>SUMIFS(General_Ledger!$M:$M,General_Ledger!$H:$H,D7)+SUMIFS(Commitments!$J:$J,Commitments!$F:$F,D7)</f>
        <v>0</v>
      </c>
      <c r="H7" s="11">
        <f>E7-F7-G7</f>
        <v>1624288</v>
      </c>
      <c r="I7" s="12">
        <f>IF(E7=0,0,F7/E7)</f>
        <v>0</v>
      </c>
      <c r="J7" s="11">
        <f t="shared" si="0"/>
        <v>493.25478287276</v>
      </c>
      <c r="K7" s="11">
        <f t="shared" si="0"/>
        <v>0</v>
      </c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 t="s">
        <v>22</v>
      </c>
      <c r="B8" s="11">
        <f>SUM(Budget_Map!L:L)</f>
        <v>32504288</v>
      </c>
      <c r="C8" s="10"/>
      <c r="D8" s="10"/>
      <c r="E8" s="11"/>
      <c r="F8" s="11"/>
      <c r="G8" s="11"/>
      <c r="H8" s="11"/>
      <c r="I8" s="12"/>
      <c r="J8" s="11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 t="s">
        <v>23</v>
      </c>
      <c r="B9" s="11">
        <f>B8/B7</f>
        <v>9870.72213786821</v>
      </c>
      <c r="C9" s="10"/>
      <c r="D9" s="13" t="s">
        <v>24</v>
      </c>
      <c r="E9" s="14">
        <f>SUM(E4:E7)</f>
        <v>32504288</v>
      </c>
      <c r="F9" s="14">
        <f>SUM(F4:F7)</f>
        <v>300000</v>
      </c>
      <c r="G9" s="14">
        <f>SUM(G4:G7)</f>
        <v>0</v>
      </c>
      <c r="H9" s="14">
        <f>SUM(H4:H7)</f>
        <v>32204288</v>
      </c>
      <c r="I9" s="17">
        <f>IF(E9=0,0,F9/E9)</f>
        <v>0.0092295514979439</v>
      </c>
      <c r="J9" s="14">
        <f>SUM(J4:J7)</f>
        <v>9870.7221378682</v>
      </c>
      <c r="K9" s="14">
        <f>SUM(K4:K7)</f>
        <v>91.1023382933495</v>
      </c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 t="s">
        <v>25</v>
      </c>
      <c r="B10" s="1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 t="s">
        <v>26</v>
      </c>
      <c r="B11" s="11">
        <f>SUM(General_Ledger!M:M)+SUM(Commitments!J:J)</f>
        <v>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 t="s">
        <v>27</v>
      </c>
      <c r="B12" s="11">
        <f>B8-B10-B11</f>
        <v>32504288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5" t="s">
        <v>28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ht="26" spans="1:21">
      <c r="A33" s="13" t="s">
        <v>29</v>
      </c>
      <c r="B33" s="13">
        <f>Attendance_Summary!B3</f>
        <v>1</v>
      </c>
      <c r="C33" s="13" t="s">
        <v>30</v>
      </c>
      <c r="D33" s="13">
        <f>Attendance_Summary!B4</f>
        <v>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3" t="s">
        <v>31</v>
      </c>
      <c r="B34" s="13">
        <f>Attendance_Summary!B5</f>
        <v>0</v>
      </c>
      <c r="C34" s="13" t="s">
        <v>32</v>
      </c>
      <c r="D34" s="13">
        <f>Attendance_Summary!B6</f>
        <v>1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ht="26" spans="1:21">
      <c r="A35" s="13" t="s">
        <v>33</v>
      </c>
      <c r="B35" s="13">
        <f>Attendance_Summary!B7</f>
        <v>0</v>
      </c>
      <c r="C35" s="13" t="s">
        <v>34</v>
      </c>
      <c r="D35" s="13">
        <f>Attendance_Summary!B8</f>
        <v>1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ht="26" spans="1:21">
      <c r="A36" s="13" t="s">
        <v>35</v>
      </c>
      <c r="B36" s="13">
        <f>Attendance_Summary!B9</f>
        <v>0</v>
      </c>
      <c r="C36" s="13" t="s">
        <v>36</v>
      </c>
      <c r="D36" s="13">
        <f>Attendance_Summary!B10</f>
        <v>1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ht="52" spans="1:21">
      <c r="A37" s="13" t="s">
        <v>37</v>
      </c>
      <c r="B37" s="13" t="s">
        <v>38</v>
      </c>
      <c r="C37" s="13" t="s">
        <v>39</v>
      </c>
      <c r="D37" s="13" t="s">
        <v>40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ht="39" spans="1:21">
      <c r="A38" s="13" t="s">
        <v>41</v>
      </c>
      <c r="B38" s="13" t="s">
        <v>42</v>
      </c>
      <c r="C38" s="13"/>
      <c r="D38" s="1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3" t="s">
        <v>43</v>
      </c>
      <c r="B39" s="13" t="s">
        <v>44</v>
      </c>
      <c r="C39" s="13"/>
      <c r="D39" s="1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mergeCells count="1">
    <mergeCell ref="A32:K32"/>
  </mergeCells>
  <conditionalFormatting sqref="H4:H9">
    <cfRule type="cellIs" dxfId="0" priority="1" operator="lessThan">
      <formula>0</formula>
    </cfRule>
  </conditionalFormatting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topLeftCell="F1" workbookViewId="0">
      <selection activeCell="G11" sqref="G11"/>
    </sheetView>
  </sheetViews>
  <sheetFormatPr defaultColWidth="9" defaultRowHeight="14"/>
  <cols>
    <col min="6" max="7" width="38" customWidth="1"/>
  </cols>
  <sheetData>
    <row r="1" ht="39" spans="1:21">
      <c r="A1" s="9" t="s">
        <v>45</v>
      </c>
      <c r="B1" s="9" t="s">
        <v>3</v>
      </c>
      <c r="C1" s="9" t="s">
        <v>46</v>
      </c>
      <c r="D1" s="9" t="s">
        <v>47</v>
      </c>
      <c r="E1" s="9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0"/>
      <c r="O1" s="10"/>
      <c r="P1" s="10"/>
      <c r="Q1" s="10"/>
      <c r="R1" s="10"/>
      <c r="S1" s="10"/>
      <c r="T1" s="10"/>
      <c r="U1" s="10"/>
    </row>
    <row r="2" spans="1:21">
      <c r="A2" s="10" t="s">
        <v>57</v>
      </c>
      <c r="B2" s="10" t="s">
        <v>13</v>
      </c>
      <c r="C2" s="10" t="s">
        <v>58</v>
      </c>
      <c r="D2" s="10" t="s">
        <v>59</v>
      </c>
      <c r="E2" s="10" t="s">
        <v>60</v>
      </c>
      <c r="F2" s="10" t="s">
        <v>61</v>
      </c>
      <c r="G2" s="10" t="s">
        <v>62</v>
      </c>
      <c r="H2" s="11">
        <v>250000</v>
      </c>
      <c r="I2" s="10"/>
      <c r="J2" s="10"/>
      <c r="K2" s="10">
        <v>8</v>
      </c>
      <c r="L2" s="11">
        <v>2000000</v>
      </c>
      <c r="M2" s="11">
        <f>L2/Dashboard!$B$7</f>
        <v>607.348921955664</v>
      </c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57</v>
      </c>
      <c r="B3" s="10" t="s">
        <v>13</v>
      </c>
      <c r="C3" s="10" t="s">
        <v>63</v>
      </c>
      <c r="D3" s="10" t="s">
        <v>64</v>
      </c>
      <c r="E3" s="10" t="s">
        <v>60</v>
      </c>
      <c r="F3" s="10" t="s">
        <v>65</v>
      </c>
      <c r="G3" s="10" t="s">
        <v>66</v>
      </c>
      <c r="H3" s="11">
        <v>200000</v>
      </c>
      <c r="I3" s="10"/>
      <c r="J3" s="10"/>
      <c r="K3" s="10">
        <v>8</v>
      </c>
      <c r="L3" s="11">
        <v>1600000</v>
      </c>
      <c r="M3" s="11">
        <f>L3/Dashboard!$B$7</f>
        <v>485.879137564531</v>
      </c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57</v>
      </c>
      <c r="B4" s="10" t="s">
        <v>13</v>
      </c>
      <c r="C4" s="10" t="s">
        <v>67</v>
      </c>
      <c r="D4" s="10" t="s">
        <v>68</v>
      </c>
      <c r="E4" s="10" t="s">
        <v>60</v>
      </c>
      <c r="F4" s="10" t="s">
        <v>69</v>
      </c>
      <c r="G4" s="10" t="s">
        <v>70</v>
      </c>
      <c r="H4" s="11">
        <v>150000</v>
      </c>
      <c r="I4" s="10"/>
      <c r="J4" s="10"/>
      <c r="K4" s="10">
        <v>8</v>
      </c>
      <c r="L4" s="11">
        <v>1200000</v>
      </c>
      <c r="M4" s="11">
        <f>L4/Dashboard!$B$7</f>
        <v>364.409353173398</v>
      </c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57</v>
      </c>
      <c r="B5" s="10" t="s">
        <v>13</v>
      </c>
      <c r="C5" s="10" t="s">
        <v>71</v>
      </c>
      <c r="D5" s="10" t="s">
        <v>72</v>
      </c>
      <c r="E5" s="10" t="s">
        <v>60</v>
      </c>
      <c r="F5" s="10" t="s">
        <v>73</v>
      </c>
      <c r="G5" s="10" t="s">
        <v>74</v>
      </c>
      <c r="H5" s="11">
        <v>150000</v>
      </c>
      <c r="I5" s="10"/>
      <c r="J5" s="10"/>
      <c r="K5" s="10">
        <v>8</v>
      </c>
      <c r="L5" s="11">
        <v>1200000</v>
      </c>
      <c r="M5" s="11">
        <f>L5/Dashboard!$B$7</f>
        <v>364.409353173398</v>
      </c>
      <c r="N5" s="10"/>
      <c r="O5" s="10"/>
      <c r="P5" s="10"/>
      <c r="Q5" s="10"/>
      <c r="R5" s="10"/>
      <c r="S5" s="10"/>
      <c r="T5" s="10"/>
      <c r="U5" s="10"/>
    </row>
    <row r="6" spans="1:21">
      <c r="A6" s="10" t="s">
        <v>57</v>
      </c>
      <c r="B6" s="10" t="s">
        <v>13</v>
      </c>
      <c r="C6" s="10" t="s">
        <v>75</v>
      </c>
      <c r="D6" s="10" t="s">
        <v>76</v>
      </c>
      <c r="E6" s="10" t="s">
        <v>60</v>
      </c>
      <c r="F6" s="10" t="s">
        <v>77</v>
      </c>
      <c r="G6" s="10" t="s">
        <v>78</v>
      </c>
      <c r="H6" s="11">
        <v>100000</v>
      </c>
      <c r="I6" s="10"/>
      <c r="J6" s="10"/>
      <c r="K6" s="10">
        <v>8</v>
      </c>
      <c r="L6" s="11">
        <v>800000</v>
      </c>
      <c r="M6" s="11">
        <f>L6/Dashboard!$B$7</f>
        <v>242.939568782265</v>
      </c>
      <c r="N6" s="10"/>
      <c r="O6" s="10"/>
      <c r="P6" s="10"/>
      <c r="Q6" s="10"/>
      <c r="R6" s="10"/>
      <c r="S6" s="10"/>
      <c r="T6" s="10"/>
      <c r="U6" s="10"/>
    </row>
    <row r="7" spans="1:21">
      <c r="A7" s="10" t="s">
        <v>79</v>
      </c>
      <c r="B7" s="10" t="s">
        <v>16</v>
      </c>
      <c r="C7" s="10" t="s">
        <v>80</v>
      </c>
      <c r="D7" s="10" t="s">
        <v>81</v>
      </c>
      <c r="E7" s="10" t="s">
        <v>82</v>
      </c>
      <c r="F7" s="10" t="s">
        <v>83</v>
      </c>
      <c r="G7" s="10"/>
      <c r="H7" s="11">
        <v>200000</v>
      </c>
      <c r="I7" s="10">
        <v>4</v>
      </c>
      <c r="J7" s="10"/>
      <c r="K7" s="10"/>
      <c r="L7" s="11">
        <v>800000</v>
      </c>
      <c r="M7" s="11">
        <f>L7/Dashboard!$B$7</f>
        <v>242.939568782265</v>
      </c>
      <c r="N7" s="10"/>
      <c r="O7" s="10"/>
      <c r="P7" s="10"/>
      <c r="Q7" s="10"/>
      <c r="R7" s="10"/>
      <c r="S7" s="10"/>
      <c r="T7" s="10"/>
      <c r="U7" s="10"/>
    </row>
    <row r="8" spans="1:21">
      <c r="A8" s="10" t="s">
        <v>79</v>
      </c>
      <c r="B8" s="10" t="s">
        <v>16</v>
      </c>
      <c r="C8" s="10" t="s">
        <v>84</v>
      </c>
      <c r="D8" s="10" t="s">
        <v>85</v>
      </c>
      <c r="E8" s="10" t="s">
        <v>82</v>
      </c>
      <c r="F8" s="10" t="s">
        <v>86</v>
      </c>
      <c r="G8" s="10"/>
      <c r="H8" s="11">
        <v>10000</v>
      </c>
      <c r="I8" s="10">
        <v>4</v>
      </c>
      <c r="J8" s="10">
        <v>120</v>
      </c>
      <c r="K8" s="10"/>
      <c r="L8" s="11">
        <v>4800000</v>
      </c>
      <c r="M8" s="11">
        <f>L8/Dashboard!$B$7</f>
        <v>1457.63741269359</v>
      </c>
      <c r="N8" s="10"/>
      <c r="O8" s="10"/>
      <c r="P8" s="10"/>
      <c r="Q8" s="10"/>
      <c r="R8" s="10"/>
      <c r="S8" s="10"/>
      <c r="T8" s="10"/>
      <c r="U8" s="10"/>
    </row>
    <row r="9" spans="1:21">
      <c r="A9" s="10" t="s">
        <v>79</v>
      </c>
      <c r="B9" s="10" t="s">
        <v>16</v>
      </c>
      <c r="C9" s="10" t="s">
        <v>87</v>
      </c>
      <c r="D9" s="10" t="s">
        <v>88</v>
      </c>
      <c r="E9" s="10" t="s">
        <v>82</v>
      </c>
      <c r="F9" s="10" t="s">
        <v>89</v>
      </c>
      <c r="G9" s="10"/>
      <c r="H9" s="11">
        <v>50000</v>
      </c>
      <c r="I9" s="10">
        <v>4</v>
      </c>
      <c r="J9" s="10"/>
      <c r="K9" s="10"/>
      <c r="L9" s="11">
        <v>200000</v>
      </c>
      <c r="M9" s="11">
        <f>L9/Dashboard!$B$7</f>
        <v>60.7348921955664</v>
      </c>
      <c r="N9" s="10"/>
      <c r="O9" s="10"/>
      <c r="P9" s="10"/>
      <c r="Q9" s="10"/>
      <c r="R9" s="10"/>
      <c r="S9" s="10"/>
      <c r="T9" s="10"/>
      <c r="U9" s="10"/>
    </row>
    <row r="10" spans="1:21">
      <c r="A10" s="10" t="s">
        <v>79</v>
      </c>
      <c r="B10" s="10" t="s">
        <v>16</v>
      </c>
      <c r="C10" s="10" t="s">
        <v>90</v>
      </c>
      <c r="D10" s="10" t="s">
        <v>91</v>
      </c>
      <c r="E10" s="10" t="s">
        <v>82</v>
      </c>
      <c r="F10" s="10" t="s">
        <v>92</v>
      </c>
      <c r="G10" s="10"/>
      <c r="H10" s="11">
        <v>100000</v>
      </c>
      <c r="I10" s="10">
        <v>4</v>
      </c>
      <c r="J10" s="10">
        <v>2</v>
      </c>
      <c r="K10" s="10"/>
      <c r="L10" s="11">
        <v>800000</v>
      </c>
      <c r="M10" s="11">
        <f>L10/Dashboard!$B$7</f>
        <v>242.939568782265</v>
      </c>
      <c r="N10" s="10"/>
      <c r="O10" s="10"/>
      <c r="P10" s="10"/>
      <c r="Q10" s="10"/>
      <c r="R10" s="10"/>
      <c r="S10" s="10"/>
      <c r="T10" s="10"/>
      <c r="U10" s="10"/>
    </row>
    <row r="11" spans="1:21">
      <c r="A11" s="10" t="s">
        <v>79</v>
      </c>
      <c r="B11" s="10" t="s">
        <v>16</v>
      </c>
      <c r="C11" s="10" t="s">
        <v>93</v>
      </c>
      <c r="D11" s="10" t="s">
        <v>94</v>
      </c>
      <c r="E11" s="10" t="s">
        <v>95</v>
      </c>
      <c r="F11" s="10" t="s">
        <v>83</v>
      </c>
      <c r="G11" s="10"/>
      <c r="H11" s="11">
        <v>150000</v>
      </c>
      <c r="I11" s="10">
        <v>5</v>
      </c>
      <c r="J11" s="10"/>
      <c r="K11" s="10"/>
      <c r="L11" s="11">
        <v>750000</v>
      </c>
      <c r="M11" s="11">
        <f>L11/Dashboard!$B$7</f>
        <v>227.755845733374</v>
      </c>
      <c r="N11" s="10"/>
      <c r="O11" s="10"/>
      <c r="P11" s="10"/>
      <c r="Q11" s="10"/>
      <c r="R11" s="10"/>
      <c r="S11" s="10"/>
      <c r="T11" s="10"/>
      <c r="U11" s="10"/>
    </row>
    <row r="12" spans="1:21">
      <c r="A12" s="10" t="s">
        <v>79</v>
      </c>
      <c r="B12" s="10" t="s">
        <v>16</v>
      </c>
      <c r="C12" s="10" t="s">
        <v>96</v>
      </c>
      <c r="D12" s="10" t="s">
        <v>97</v>
      </c>
      <c r="E12" s="10" t="s">
        <v>95</v>
      </c>
      <c r="F12" s="10" t="s">
        <v>86</v>
      </c>
      <c r="G12" s="10"/>
      <c r="H12" s="11">
        <v>10000</v>
      </c>
      <c r="I12" s="10">
        <v>5</v>
      </c>
      <c r="J12" s="10">
        <v>120</v>
      </c>
      <c r="K12" s="10"/>
      <c r="L12" s="11">
        <v>6000000</v>
      </c>
      <c r="M12" s="11">
        <f>L12/Dashboard!$B$7</f>
        <v>1822.04676586699</v>
      </c>
      <c r="N12" s="10"/>
      <c r="O12" s="10"/>
      <c r="P12" s="10"/>
      <c r="Q12" s="10"/>
      <c r="R12" s="10"/>
      <c r="S12" s="10"/>
      <c r="T12" s="10"/>
      <c r="U12" s="10"/>
    </row>
    <row r="13" spans="1:21">
      <c r="A13" s="10" t="s">
        <v>79</v>
      </c>
      <c r="B13" s="10" t="s">
        <v>16</v>
      </c>
      <c r="C13" s="10" t="s">
        <v>98</v>
      </c>
      <c r="D13" s="10" t="s">
        <v>99</v>
      </c>
      <c r="E13" s="10" t="s">
        <v>95</v>
      </c>
      <c r="F13" s="10" t="s">
        <v>100</v>
      </c>
      <c r="G13" s="10"/>
      <c r="H13" s="11">
        <v>30000</v>
      </c>
      <c r="I13" s="10">
        <v>5</v>
      </c>
      <c r="J13" s="10"/>
      <c r="K13" s="10"/>
      <c r="L13" s="11">
        <v>150000</v>
      </c>
      <c r="M13" s="11">
        <f>L13/Dashboard!$B$7</f>
        <v>45.5511691466748</v>
      </c>
      <c r="N13" s="10"/>
      <c r="O13" s="10"/>
      <c r="P13" s="10"/>
      <c r="Q13" s="10"/>
      <c r="R13" s="10"/>
      <c r="S13" s="10"/>
      <c r="T13" s="10"/>
      <c r="U13" s="10"/>
    </row>
    <row r="14" spans="1:21">
      <c r="A14" s="10" t="s">
        <v>79</v>
      </c>
      <c r="B14" s="10" t="s">
        <v>16</v>
      </c>
      <c r="C14" s="10" t="s">
        <v>101</v>
      </c>
      <c r="D14" s="10" t="s">
        <v>102</v>
      </c>
      <c r="E14" s="10" t="s">
        <v>95</v>
      </c>
      <c r="F14" s="10" t="s">
        <v>103</v>
      </c>
      <c r="G14" s="10"/>
      <c r="H14" s="11">
        <v>100000</v>
      </c>
      <c r="I14" s="10">
        <v>5</v>
      </c>
      <c r="J14" s="10">
        <v>1</v>
      </c>
      <c r="K14" s="10"/>
      <c r="L14" s="11">
        <v>500000</v>
      </c>
      <c r="M14" s="11">
        <f>L14/Dashboard!$B$7</f>
        <v>151.837230488916</v>
      </c>
      <c r="N14" s="10"/>
      <c r="O14" s="10"/>
      <c r="P14" s="10"/>
      <c r="Q14" s="10"/>
      <c r="R14" s="10"/>
      <c r="S14" s="10"/>
      <c r="T14" s="10"/>
      <c r="U14" s="10"/>
    </row>
    <row r="15" spans="1:21">
      <c r="A15" s="10" t="s">
        <v>79</v>
      </c>
      <c r="B15" s="10" t="s">
        <v>16</v>
      </c>
      <c r="C15" s="10" t="s">
        <v>104</v>
      </c>
      <c r="D15" s="10" t="s">
        <v>105</v>
      </c>
      <c r="E15" s="10" t="s">
        <v>106</v>
      </c>
      <c r="F15" s="10" t="s">
        <v>107</v>
      </c>
      <c r="G15" s="10"/>
      <c r="H15" s="11">
        <v>415000</v>
      </c>
      <c r="I15" s="10">
        <v>2</v>
      </c>
      <c r="J15" s="10"/>
      <c r="K15" s="10"/>
      <c r="L15" s="11">
        <v>830000</v>
      </c>
      <c r="M15" s="11">
        <f>L15/Dashboard!$B$7</f>
        <v>252.0498026116</v>
      </c>
      <c r="N15" s="10"/>
      <c r="O15" s="10"/>
      <c r="P15" s="10"/>
      <c r="Q15" s="10"/>
      <c r="R15" s="10"/>
      <c r="S15" s="10"/>
      <c r="T15" s="10"/>
      <c r="U15" s="10"/>
    </row>
    <row r="16" spans="1:21">
      <c r="A16" s="10" t="s">
        <v>79</v>
      </c>
      <c r="B16" s="10" t="s">
        <v>16</v>
      </c>
      <c r="C16" s="10" t="s">
        <v>108</v>
      </c>
      <c r="D16" s="10" t="s">
        <v>109</v>
      </c>
      <c r="E16" s="10" t="s">
        <v>106</v>
      </c>
      <c r="F16" s="10" t="s">
        <v>110</v>
      </c>
      <c r="G16" s="10"/>
      <c r="H16" s="11">
        <v>500000</v>
      </c>
      <c r="I16" s="10">
        <v>1</v>
      </c>
      <c r="J16" s="10"/>
      <c r="K16" s="10"/>
      <c r="L16" s="11">
        <v>500000</v>
      </c>
      <c r="M16" s="11">
        <f>L16/Dashboard!$B$7</f>
        <v>151.837230488916</v>
      </c>
      <c r="N16" s="10"/>
      <c r="O16" s="10"/>
      <c r="P16" s="10"/>
      <c r="Q16" s="10"/>
      <c r="R16" s="10"/>
      <c r="S16" s="10"/>
      <c r="T16" s="10"/>
      <c r="U16" s="10"/>
    </row>
    <row r="17" spans="1:21">
      <c r="A17" s="10" t="s">
        <v>79</v>
      </c>
      <c r="B17" s="10" t="s">
        <v>16</v>
      </c>
      <c r="C17" s="10" t="s">
        <v>111</v>
      </c>
      <c r="D17" s="10" t="s">
        <v>112</v>
      </c>
      <c r="E17" s="10" t="s">
        <v>106</v>
      </c>
      <c r="F17" s="10" t="s">
        <v>113</v>
      </c>
      <c r="G17" s="10"/>
      <c r="H17" s="11">
        <v>1600</v>
      </c>
      <c r="I17" s="10">
        <v>500</v>
      </c>
      <c r="J17" s="10"/>
      <c r="K17" s="10"/>
      <c r="L17" s="11">
        <v>800000</v>
      </c>
      <c r="M17" s="11">
        <f>L17/Dashboard!$B$7</f>
        <v>242.939568782265</v>
      </c>
      <c r="N17" s="10"/>
      <c r="O17" s="10"/>
      <c r="P17" s="10"/>
      <c r="Q17" s="10"/>
      <c r="R17" s="10"/>
      <c r="S17" s="10"/>
      <c r="T17" s="10"/>
      <c r="U17" s="10"/>
    </row>
    <row r="18" spans="1:21">
      <c r="A18" s="10" t="s">
        <v>79</v>
      </c>
      <c r="B18" s="10" t="s">
        <v>16</v>
      </c>
      <c r="C18" s="10" t="s">
        <v>114</v>
      </c>
      <c r="D18" s="10" t="s">
        <v>115</v>
      </c>
      <c r="E18" s="10" t="s">
        <v>106</v>
      </c>
      <c r="F18" s="10" t="s">
        <v>116</v>
      </c>
      <c r="G18" s="10"/>
      <c r="H18" s="11">
        <v>100000</v>
      </c>
      <c r="I18" s="10">
        <v>2</v>
      </c>
      <c r="J18" s="10"/>
      <c r="K18" s="10"/>
      <c r="L18" s="11">
        <v>200000</v>
      </c>
      <c r="M18" s="11">
        <f>L18/Dashboard!$B$7</f>
        <v>60.7348921955664</v>
      </c>
      <c r="N18" s="10"/>
      <c r="O18" s="10"/>
      <c r="P18" s="10"/>
      <c r="Q18" s="10"/>
      <c r="R18" s="10"/>
      <c r="S18" s="10"/>
      <c r="T18" s="10"/>
      <c r="U18" s="10"/>
    </row>
    <row r="19" spans="1:21">
      <c r="A19" s="10" t="s">
        <v>79</v>
      </c>
      <c r="B19" s="10" t="s">
        <v>16</v>
      </c>
      <c r="C19" s="10" t="s">
        <v>117</v>
      </c>
      <c r="D19" s="10" t="s">
        <v>118</v>
      </c>
      <c r="E19" s="10" t="s">
        <v>106</v>
      </c>
      <c r="F19" s="10" t="s">
        <v>119</v>
      </c>
      <c r="G19" s="10" t="s">
        <v>120</v>
      </c>
      <c r="H19" s="11">
        <v>10000</v>
      </c>
      <c r="I19" s="10">
        <v>1</v>
      </c>
      <c r="J19" s="10">
        <v>80</v>
      </c>
      <c r="K19" s="10"/>
      <c r="L19" s="11">
        <v>800000</v>
      </c>
      <c r="M19" s="11">
        <f>L19/Dashboard!$B$7</f>
        <v>242.939568782265</v>
      </c>
      <c r="N19" s="10"/>
      <c r="O19" s="10"/>
      <c r="P19" s="10"/>
      <c r="Q19" s="10"/>
      <c r="R19" s="10"/>
      <c r="S19" s="10"/>
      <c r="T19" s="10"/>
      <c r="U19" s="10"/>
    </row>
    <row r="20" spans="1:21">
      <c r="A20" s="10" t="s">
        <v>79</v>
      </c>
      <c r="B20" s="10" t="s">
        <v>16</v>
      </c>
      <c r="C20" s="10" t="s">
        <v>121</v>
      </c>
      <c r="D20" s="10" t="s">
        <v>122</v>
      </c>
      <c r="E20" s="10" t="s">
        <v>123</v>
      </c>
      <c r="F20" s="10" t="s">
        <v>83</v>
      </c>
      <c r="G20" s="10" t="s">
        <v>124</v>
      </c>
      <c r="H20" s="11">
        <v>150000</v>
      </c>
      <c r="I20" s="10">
        <v>4</v>
      </c>
      <c r="J20" s="10"/>
      <c r="K20" s="10"/>
      <c r="L20" s="11">
        <v>600000</v>
      </c>
      <c r="M20" s="11">
        <f>L20/Dashboard!$B$7</f>
        <v>182.204676586699</v>
      </c>
      <c r="N20" s="10"/>
      <c r="O20" s="10"/>
      <c r="P20" s="10"/>
      <c r="Q20" s="10"/>
      <c r="R20" s="10"/>
      <c r="S20" s="10"/>
      <c r="T20" s="10"/>
      <c r="U20" s="10"/>
    </row>
    <row r="21" spans="1:21">
      <c r="A21" s="10" t="s">
        <v>79</v>
      </c>
      <c r="B21" s="10" t="s">
        <v>16</v>
      </c>
      <c r="C21" s="10" t="s">
        <v>125</v>
      </c>
      <c r="D21" s="10" t="s">
        <v>126</v>
      </c>
      <c r="E21" s="10" t="s">
        <v>123</v>
      </c>
      <c r="F21" s="10" t="s">
        <v>86</v>
      </c>
      <c r="G21" s="10"/>
      <c r="H21" s="11">
        <v>10000</v>
      </c>
      <c r="I21" s="10">
        <v>4</v>
      </c>
      <c r="J21" s="10">
        <v>75</v>
      </c>
      <c r="K21" s="10"/>
      <c r="L21" s="11">
        <v>3000000</v>
      </c>
      <c r="M21" s="11">
        <f>L21/Dashboard!$B$7</f>
        <v>911.023382933495</v>
      </c>
      <c r="N21" s="10"/>
      <c r="O21" s="10"/>
      <c r="P21" s="10"/>
      <c r="Q21" s="10"/>
      <c r="R21" s="10"/>
      <c r="S21" s="10"/>
      <c r="T21" s="10"/>
      <c r="U21" s="10"/>
    </row>
    <row r="22" spans="1:21">
      <c r="A22" s="10" t="s">
        <v>79</v>
      </c>
      <c r="B22" s="10" t="s">
        <v>16</v>
      </c>
      <c r="C22" s="10" t="s">
        <v>127</v>
      </c>
      <c r="D22" s="10" t="s">
        <v>128</v>
      </c>
      <c r="E22" s="10" t="s">
        <v>123</v>
      </c>
      <c r="F22" s="10" t="s">
        <v>129</v>
      </c>
      <c r="G22" s="10"/>
      <c r="H22" s="11">
        <v>100000</v>
      </c>
      <c r="I22" s="10">
        <v>4</v>
      </c>
      <c r="J22" s="10"/>
      <c r="K22" s="10"/>
      <c r="L22" s="11">
        <v>400000</v>
      </c>
      <c r="M22" s="11">
        <f>L22/Dashboard!$B$7</f>
        <v>121.469784391133</v>
      </c>
      <c r="N22" s="10"/>
      <c r="O22" s="10"/>
      <c r="P22" s="10"/>
      <c r="Q22" s="10"/>
      <c r="R22" s="10"/>
      <c r="S22" s="10"/>
      <c r="T22" s="10"/>
      <c r="U22" s="10"/>
    </row>
    <row r="23" spans="1:21">
      <c r="A23" s="10" t="s">
        <v>130</v>
      </c>
      <c r="B23" s="10" t="s">
        <v>19</v>
      </c>
      <c r="C23" s="10" t="s">
        <v>131</v>
      </c>
      <c r="D23" s="10" t="s">
        <v>132</v>
      </c>
      <c r="E23" s="10" t="s">
        <v>133</v>
      </c>
      <c r="F23" s="10" t="s">
        <v>134</v>
      </c>
      <c r="G23" s="10"/>
      <c r="H23" s="11">
        <v>150000</v>
      </c>
      <c r="I23" s="10">
        <v>1</v>
      </c>
      <c r="J23" s="10"/>
      <c r="K23" s="10"/>
      <c r="L23" s="11">
        <v>150000</v>
      </c>
      <c r="M23" s="11">
        <f>L23/Dashboard!$B$7</f>
        <v>45.5511691466748</v>
      </c>
      <c r="N23" s="10"/>
      <c r="O23" s="10"/>
      <c r="P23" s="10"/>
      <c r="Q23" s="10"/>
      <c r="R23" s="10"/>
      <c r="S23" s="10"/>
      <c r="T23" s="10"/>
      <c r="U23" s="10"/>
    </row>
    <row r="24" spans="1:21">
      <c r="A24" s="10" t="s">
        <v>130</v>
      </c>
      <c r="B24" s="10" t="s">
        <v>19</v>
      </c>
      <c r="C24" s="10" t="s">
        <v>135</v>
      </c>
      <c r="D24" s="10" t="s">
        <v>136</v>
      </c>
      <c r="E24" s="10" t="s">
        <v>133</v>
      </c>
      <c r="F24" s="10" t="s">
        <v>137</v>
      </c>
      <c r="G24" s="10"/>
      <c r="H24" s="11">
        <v>100000</v>
      </c>
      <c r="I24" s="10">
        <v>1</v>
      </c>
      <c r="J24" s="10"/>
      <c r="K24" s="10"/>
      <c r="L24" s="11">
        <v>100000</v>
      </c>
      <c r="M24" s="11">
        <f>L24/Dashboard!$B$7</f>
        <v>30.3674460977832</v>
      </c>
      <c r="N24" s="10"/>
      <c r="O24" s="10"/>
      <c r="P24" s="10"/>
      <c r="Q24" s="10"/>
      <c r="R24" s="10"/>
      <c r="S24" s="10"/>
      <c r="T24" s="10"/>
      <c r="U24" s="10"/>
    </row>
    <row r="25" spans="1:21">
      <c r="A25" s="10" t="s">
        <v>130</v>
      </c>
      <c r="B25" s="10" t="s">
        <v>19</v>
      </c>
      <c r="C25" s="10" t="s">
        <v>138</v>
      </c>
      <c r="D25" s="10" t="s">
        <v>139</v>
      </c>
      <c r="E25" s="10" t="s">
        <v>133</v>
      </c>
      <c r="F25" s="10" t="s">
        <v>140</v>
      </c>
      <c r="G25" s="10"/>
      <c r="H25" s="11">
        <v>80000</v>
      </c>
      <c r="I25" s="10">
        <v>4</v>
      </c>
      <c r="J25" s="10"/>
      <c r="K25" s="10"/>
      <c r="L25" s="11">
        <v>320000</v>
      </c>
      <c r="M25" s="11">
        <f>L25/Dashboard!$B$7</f>
        <v>97.1758275129062</v>
      </c>
      <c r="N25" s="10"/>
      <c r="O25" s="10"/>
      <c r="P25" s="10"/>
      <c r="Q25" s="10"/>
      <c r="R25" s="10"/>
      <c r="S25" s="10"/>
      <c r="T25" s="10"/>
      <c r="U25" s="10"/>
    </row>
    <row r="26" spans="1:21">
      <c r="A26" s="10" t="s">
        <v>130</v>
      </c>
      <c r="B26" s="10" t="s">
        <v>19</v>
      </c>
      <c r="C26" s="10" t="s">
        <v>141</v>
      </c>
      <c r="D26" s="10" t="s">
        <v>142</v>
      </c>
      <c r="E26" s="10" t="s">
        <v>143</v>
      </c>
      <c r="F26" s="10" t="s">
        <v>144</v>
      </c>
      <c r="G26" s="10"/>
      <c r="H26" s="11">
        <v>50000</v>
      </c>
      <c r="I26" s="10">
        <v>3</v>
      </c>
      <c r="J26" s="10"/>
      <c r="K26" s="10"/>
      <c r="L26" s="11">
        <v>150000</v>
      </c>
      <c r="M26" s="11">
        <f>L26/Dashboard!$B$7</f>
        <v>45.5511691466748</v>
      </c>
      <c r="N26" s="10"/>
      <c r="O26" s="10"/>
      <c r="P26" s="10"/>
      <c r="Q26" s="10"/>
      <c r="R26" s="10"/>
      <c r="S26" s="10"/>
      <c r="T26" s="10"/>
      <c r="U26" s="10"/>
    </row>
    <row r="27" spans="1:21">
      <c r="A27" s="10" t="s">
        <v>130</v>
      </c>
      <c r="B27" s="10" t="s">
        <v>19</v>
      </c>
      <c r="C27" s="10" t="s">
        <v>145</v>
      </c>
      <c r="D27" s="10" t="s">
        <v>146</v>
      </c>
      <c r="E27" s="10" t="s">
        <v>143</v>
      </c>
      <c r="F27" s="10" t="s">
        <v>147</v>
      </c>
      <c r="G27" s="10"/>
      <c r="H27" s="11">
        <v>50000</v>
      </c>
      <c r="I27" s="10">
        <v>3</v>
      </c>
      <c r="J27" s="10"/>
      <c r="K27" s="10"/>
      <c r="L27" s="11">
        <v>150000</v>
      </c>
      <c r="M27" s="11">
        <f>L27/Dashboard!$B$7</f>
        <v>45.5511691466748</v>
      </c>
      <c r="N27" s="10"/>
      <c r="O27" s="10"/>
      <c r="P27" s="10"/>
      <c r="Q27" s="10"/>
      <c r="R27" s="10"/>
      <c r="S27" s="10"/>
      <c r="T27" s="10"/>
      <c r="U27" s="10"/>
    </row>
    <row r="28" spans="1:21">
      <c r="A28" s="10" t="s">
        <v>130</v>
      </c>
      <c r="B28" s="10" t="s">
        <v>19</v>
      </c>
      <c r="C28" s="10" t="s">
        <v>148</v>
      </c>
      <c r="D28" s="10" t="s">
        <v>149</v>
      </c>
      <c r="E28" s="10" t="s">
        <v>143</v>
      </c>
      <c r="F28" s="10" t="s">
        <v>150</v>
      </c>
      <c r="G28" s="10"/>
      <c r="H28" s="11">
        <v>50000</v>
      </c>
      <c r="I28" s="10">
        <v>1</v>
      </c>
      <c r="J28" s="10"/>
      <c r="K28" s="10"/>
      <c r="L28" s="11">
        <v>50000</v>
      </c>
      <c r="M28" s="11">
        <f>L28/Dashboard!$B$7</f>
        <v>15.1837230488916</v>
      </c>
      <c r="N28" s="10"/>
      <c r="O28" s="10"/>
      <c r="P28" s="10"/>
      <c r="Q28" s="10"/>
      <c r="R28" s="10"/>
      <c r="S28" s="10"/>
      <c r="T28" s="10"/>
      <c r="U28" s="10"/>
    </row>
    <row r="29" spans="1:21">
      <c r="A29" s="10" t="s">
        <v>130</v>
      </c>
      <c r="B29" s="10" t="s">
        <v>19</v>
      </c>
      <c r="C29" s="10" t="s">
        <v>151</v>
      </c>
      <c r="D29" s="10" t="s">
        <v>152</v>
      </c>
      <c r="E29" s="10" t="s">
        <v>143</v>
      </c>
      <c r="F29" s="10" t="s">
        <v>153</v>
      </c>
      <c r="G29" s="10"/>
      <c r="H29" s="11">
        <v>150000</v>
      </c>
      <c r="I29" s="10">
        <v>2</v>
      </c>
      <c r="J29" s="10"/>
      <c r="K29" s="10"/>
      <c r="L29" s="11">
        <v>300000</v>
      </c>
      <c r="M29" s="11">
        <f>L29/Dashboard!$B$7</f>
        <v>91.1023382933495</v>
      </c>
      <c r="N29" s="10"/>
      <c r="O29" s="10"/>
      <c r="P29" s="10"/>
      <c r="Q29" s="10"/>
      <c r="R29" s="10"/>
      <c r="S29" s="10"/>
      <c r="T29" s="10"/>
      <c r="U29" s="10"/>
    </row>
    <row r="30" spans="1:21">
      <c r="A30" s="10" t="s">
        <v>130</v>
      </c>
      <c r="B30" s="10" t="s">
        <v>19</v>
      </c>
      <c r="C30" s="10" t="s">
        <v>154</v>
      </c>
      <c r="D30" s="10" t="s">
        <v>155</v>
      </c>
      <c r="E30" s="10" t="s">
        <v>156</v>
      </c>
      <c r="F30" s="10" t="s">
        <v>157</v>
      </c>
      <c r="G30" s="10"/>
      <c r="H30" s="11">
        <v>80000</v>
      </c>
      <c r="I30" s="10">
        <v>4</v>
      </c>
      <c r="J30" s="10"/>
      <c r="K30" s="10"/>
      <c r="L30" s="11">
        <v>320000</v>
      </c>
      <c r="M30" s="11">
        <f>L30/Dashboard!$B$7</f>
        <v>97.1758275129062</v>
      </c>
      <c r="N30" s="10"/>
      <c r="O30" s="10"/>
      <c r="P30" s="10"/>
      <c r="Q30" s="10"/>
      <c r="R30" s="10"/>
      <c r="S30" s="10"/>
      <c r="T30" s="10"/>
      <c r="U30" s="10"/>
    </row>
    <row r="31" spans="1:21">
      <c r="A31" s="10" t="s">
        <v>130</v>
      </c>
      <c r="B31" s="10" t="s">
        <v>19</v>
      </c>
      <c r="C31" s="10" t="s">
        <v>158</v>
      </c>
      <c r="D31" s="10" t="s">
        <v>159</v>
      </c>
      <c r="E31" s="10" t="s">
        <v>156</v>
      </c>
      <c r="F31" s="10" t="s">
        <v>160</v>
      </c>
      <c r="G31" s="10"/>
      <c r="H31" s="11">
        <v>20000</v>
      </c>
      <c r="I31" s="10">
        <v>4</v>
      </c>
      <c r="J31" s="10"/>
      <c r="K31" s="10"/>
      <c r="L31" s="11">
        <v>80000</v>
      </c>
      <c r="M31" s="11">
        <f>L31/Dashboard!$B$7</f>
        <v>24.2939568782265</v>
      </c>
      <c r="N31" s="10"/>
      <c r="O31" s="10"/>
      <c r="P31" s="10"/>
      <c r="Q31" s="10"/>
      <c r="R31" s="10"/>
      <c r="S31" s="10"/>
      <c r="T31" s="10"/>
      <c r="U31" s="10"/>
    </row>
    <row r="32" spans="1:21">
      <c r="A32" s="10" t="s">
        <v>130</v>
      </c>
      <c r="B32" s="10" t="s">
        <v>19</v>
      </c>
      <c r="C32" s="10" t="s">
        <v>161</v>
      </c>
      <c r="D32" s="10" t="s">
        <v>162</v>
      </c>
      <c r="E32" s="10" t="s">
        <v>156</v>
      </c>
      <c r="F32" s="10" t="s">
        <v>163</v>
      </c>
      <c r="G32" s="10"/>
      <c r="H32" s="11">
        <v>100000</v>
      </c>
      <c r="I32" s="10">
        <v>1</v>
      </c>
      <c r="J32" s="10"/>
      <c r="K32" s="10"/>
      <c r="L32" s="11">
        <v>100000</v>
      </c>
      <c r="M32" s="11">
        <f>L32/Dashboard!$B$7</f>
        <v>30.3674460977832</v>
      </c>
      <c r="N32" s="10"/>
      <c r="O32" s="10"/>
      <c r="P32" s="10"/>
      <c r="Q32" s="10"/>
      <c r="R32" s="10"/>
      <c r="S32" s="10"/>
      <c r="T32" s="10"/>
      <c r="U32" s="10"/>
    </row>
    <row r="33" spans="1:21">
      <c r="A33" s="10" t="s">
        <v>130</v>
      </c>
      <c r="B33" s="10" t="s">
        <v>19</v>
      </c>
      <c r="C33" s="10" t="s">
        <v>164</v>
      </c>
      <c r="D33" s="10" t="s">
        <v>165</v>
      </c>
      <c r="E33" s="10" t="s">
        <v>166</v>
      </c>
      <c r="F33" s="10" t="s">
        <v>167</v>
      </c>
      <c r="G33" s="10"/>
      <c r="H33" s="11">
        <v>540000</v>
      </c>
      <c r="I33" s="10">
        <v>2</v>
      </c>
      <c r="J33" s="10"/>
      <c r="K33" s="10"/>
      <c r="L33" s="11">
        <v>1080000</v>
      </c>
      <c r="M33" s="11">
        <f>L33/Dashboard!$B$7</f>
        <v>327.968417856058</v>
      </c>
      <c r="N33" s="10"/>
      <c r="O33" s="10"/>
      <c r="P33" s="10"/>
      <c r="Q33" s="10"/>
      <c r="R33" s="10"/>
      <c r="S33" s="10"/>
      <c r="T33" s="10"/>
      <c r="U33" s="10"/>
    </row>
    <row r="34" spans="1:21">
      <c r="A34" s="10" t="s">
        <v>130</v>
      </c>
      <c r="B34" s="10" t="s">
        <v>19</v>
      </c>
      <c r="C34" s="10" t="s">
        <v>168</v>
      </c>
      <c r="D34" s="10" t="s">
        <v>169</v>
      </c>
      <c r="E34" s="10" t="s">
        <v>166</v>
      </c>
      <c r="F34" s="10" t="s">
        <v>170</v>
      </c>
      <c r="G34" s="10"/>
      <c r="H34" s="11">
        <v>150000</v>
      </c>
      <c r="I34" s="10">
        <v>1</v>
      </c>
      <c r="J34" s="10"/>
      <c r="K34" s="10"/>
      <c r="L34" s="11">
        <v>150000</v>
      </c>
      <c r="M34" s="11">
        <f>L34/Dashboard!$B$7</f>
        <v>45.5511691466748</v>
      </c>
      <c r="N34" s="10"/>
      <c r="O34" s="10"/>
      <c r="P34" s="10"/>
      <c r="Q34" s="10"/>
      <c r="R34" s="10"/>
      <c r="S34" s="10"/>
      <c r="T34" s="10"/>
      <c r="U34" s="10"/>
    </row>
    <row r="35" spans="1:21">
      <c r="A35" s="10" t="s">
        <v>171</v>
      </c>
      <c r="B35" s="10" t="s">
        <v>21</v>
      </c>
      <c r="C35" s="10" t="s">
        <v>172</v>
      </c>
      <c r="D35" s="10" t="s">
        <v>173</v>
      </c>
      <c r="E35" s="10" t="s">
        <v>174</v>
      </c>
      <c r="F35" s="10" t="s">
        <v>175</v>
      </c>
      <c r="G35" s="10" t="s">
        <v>176</v>
      </c>
      <c r="H35" s="11"/>
      <c r="I35" s="10"/>
      <c r="J35" s="10"/>
      <c r="K35" s="10"/>
      <c r="L35" s="11">
        <v>1624288</v>
      </c>
      <c r="M35" s="11">
        <f>L35/Dashboard!$B$7</f>
        <v>493.25478287276</v>
      </c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00"/>
  <sheetViews>
    <sheetView workbookViewId="0">
      <selection activeCell="D2" sqref="D2"/>
    </sheetView>
  </sheetViews>
  <sheetFormatPr defaultColWidth="9" defaultRowHeight="14"/>
  <cols>
    <col min="3" max="3" width="45" customWidth="1"/>
  </cols>
  <sheetData>
    <row r="1" ht="39" spans="1:21">
      <c r="A1" s="9" t="s">
        <v>47</v>
      </c>
      <c r="B1" s="9" t="s">
        <v>46</v>
      </c>
      <c r="C1" s="9" t="s">
        <v>177</v>
      </c>
      <c r="D1" s="9" t="s">
        <v>45</v>
      </c>
      <c r="E1" s="9" t="s">
        <v>3</v>
      </c>
      <c r="F1" s="9" t="s">
        <v>48</v>
      </c>
      <c r="G1" s="9" t="s">
        <v>55</v>
      </c>
      <c r="H1" s="9" t="s">
        <v>56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 t="s">
        <v>59</v>
      </c>
      <c r="B2" s="10" t="s">
        <v>58</v>
      </c>
      <c r="C2" s="10" t="s">
        <v>61</v>
      </c>
      <c r="D2" s="10" t="s">
        <v>57</v>
      </c>
      <c r="E2" s="10" t="s">
        <v>13</v>
      </c>
      <c r="F2" s="10" t="s">
        <v>60</v>
      </c>
      <c r="G2" s="11">
        <v>2000000</v>
      </c>
      <c r="H2" s="11">
        <f>G2/Dashboard!$B$7</f>
        <v>607.348921955664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64</v>
      </c>
      <c r="B3" s="10" t="s">
        <v>63</v>
      </c>
      <c r="C3" s="10" t="s">
        <v>65</v>
      </c>
      <c r="D3" s="10" t="s">
        <v>57</v>
      </c>
      <c r="E3" s="10" t="s">
        <v>13</v>
      </c>
      <c r="F3" s="10" t="s">
        <v>60</v>
      </c>
      <c r="G3" s="11">
        <v>1600000</v>
      </c>
      <c r="H3" s="11">
        <f>G3/Dashboard!$B$7</f>
        <v>485.879137564531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68</v>
      </c>
      <c r="B4" s="10" t="s">
        <v>67</v>
      </c>
      <c r="C4" s="10" t="s">
        <v>69</v>
      </c>
      <c r="D4" s="10" t="s">
        <v>57</v>
      </c>
      <c r="E4" s="10" t="s">
        <v>13</v>
      </c>
      <c r="F4" s="10" t="s">
        <v>60</v>
      </c>
      <c r="G4" s="11">
        <v>1200000</v>
      </c>
      <c r="H4" s="11">
        <f>G4/Dashboard!$B$7</f>
        <v>364.409353173398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72</v>
      </c>
      <c r="B5" s="10" t="s">
        <v>71</v>
      </c>
      <c r="C5" s="10" t="s">
        <v>73</v>
      </c>
      <c r="D5" s="10" t="s">
        <v>57</v>
      </c>
      <c r="E5" s="10" t="s">
        <v>13</v>
      </c>
      <c r="F5" s="10" t="s">
        <v>60</v>
      </c>
      <c r="G5" s="11">
        <v>1200000</v>
      </c>
      <c r="H5" s="11">
        <f>G5/Dashboard!$B$7</f>
        <v>364.409353173398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 t="s">
        <v>76</v>
      </c>
      <c r="B6" s="10" t="s">
        <v>75</v>
      </c>
      <c r="C6" s="10" t="s">
        <v>77</v>
      </c>
      <c r="D6" s="10" t="s">
        <v>57</v>
      </c>
      <c r="E6" s="10" t="s">
        <v>13</v>
      </c>
      <c r="F6" s="10" t="s">
        <v>60</v>
      </c>
      <c r="G6" s="11">
        <v>800000</v>
      </c>
      <c r="H6" s="11">
        <f>G6/Dashboard!$B$7</f>
        <v>242.939568782265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 t="s">
        <v>81</v>
      </c>
      <c r="B7" s="10" t="s">
        <v>80</v>
      </c>
      <c r="C7" s="10" t="s">
        <v>83</v>
      </c>
      <c r="D7" s="10" t="s">
        <v>79</v>
      </c>
      <c r="E7" s="10" t="s">
        <v>16</v>
      </c>
      <c r="F7" s="10" t="s">
        <v>82</v>
      </c>
      <c r="G7" s="11">
        <v>800000</v>
      </c>
      <c r="H7" s="11">
        <f>G7/Dashboard!$B$7</f>
        <v>242.939568782265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 t="s">
        <v>85</v>
      </c>
      <c r="B8" s="10" t="s">
        <v>84</v>
      </c>
      <c r="C8" s="10" t="s">
        <v>86</v>
      </c>
      <c r="D8" s="10" t="s">
        <v>79</v>
      </c>
      <c r="E8" s="10" t="s">
        <v>16</v>
      </c>
      <c r="F8" s="10" t="s">
        <v>82</v>
      </c>
      <c r="G8" s="11">
        <v>4800000</v>
      </c>
      <c r="H8" s="11">
        <f>G8/Dashboard!$B$7</f>
        <v>1457.63741269359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 t="s">
        <v>88</v>
      </c>
      <c r="B9" s="10" t="s">
        <v>87</v>
      </c>
      <c r="C9" s="10" t="s">
        <v>89</v>
      </c>
      <c r="D9" s="10" t="s">
        <v>79</v>
      </c>
      <c r="E9" s="10" t="s">
        <v>16</v>
      </c>
      <c r="F9" s="10" t="s">
        <v>82</v>
      </c>
      <c r="G9" s="11">
        <v>200000</v>
      </c>
      <c r="H9" s="11">
        <f>G9/Dashboard!$B$7</f>
        <v>60.7348921955664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 t="s">
        <v>91</v>
      </c>
      <c r="B10" s="10" t="s">
        <v>90</v>
      </c>
      <c r="C10" s="10" t="s">
        <v>92</v>
      </c>
      <c r="D10" s="10" t="s">
        <v>79</v>
      </c>
      <c r="E10" s="10" t="s">
        <v>16</v>
      </c>
      <c r="F10" s="10" t="s">
        <v>82</v>
      </c>
      <c r="G10" s="11">
        <v>800000</v>
      </c>
      <c r="H10" s="11">
        <f>G10/Dashboard!$B$7</f>
        <v>242.939568782265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 t="s">
        <v>94</v>
      </c>
      <c r="B11" s="10" t="s">
        <v>93</v>
      </c>
      <c r="C11" s="10" t="s">
        <v>83</v>
      </c>
      <c r="D11" s="10" t="s">
        <v>79</v>
      </c>
      <c r="E11" s="10" t="s">
        <v>16</v>
      </c>
      <c r="F11" s="10" t="s">
        <v>95</v>
      </c>
      <c r="G11" s="11">
        <v>750000</v>
      </c>
      <c r="H11" s="11">
        <f>G11/Dashboard!$B$7</f>
        <v>227.755845733374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 t="s">
        <v>97</v>
      </c>
      <c r="B12" s="10" t="s">
        <v>96</v>
      </c>
      <c r="C12" s="10" t="s">
        <v>86</v>
      </c>
      <c r="D12" s="10" t="s">
        <v>79</v>
      </c>
      <c r="E12" s="10" t="s">
        <v>16</v>
      </c>
      <c r="F12" s="10" t="s">
        <v>95</v>
      </c>
      <c r="G12" s="11">
        <v>6000000</v>
      </c>
      <c r="H12" s="11">
        <f>G12/Dashboard!$B$7</f>
        <v>1822.04676586699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 t="s">
        <v>99</v>
      </c>
      <c r="B13" s="10" t="s">
        <v>98</v>
      </c>
      <c r="C13" s="10" t="s">
        <v>100</v>
      </c>
      <c r="D13" s="10" t="s">
        <v>79</v>
      </c>
      <c r="E13" s="10" t="s">
        <v>16</v>
      </c>
      <c r="F13" s="10" t="s">
        <v>95</v>
      </c>
      <c r="G13" s="11">
        <v>150000</v>
      </c>
      <c r="H13" s="11">
        <f>G13/Dashboard!$B$7</f>
        <v>45.5511691466748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 t="s">
        <v>102</v>
      </c>
      <c r="B14" s="10" t="s">
        <v>101</v>
      </c>
      <c r="C14" s="10" t="s">
        <v>103</v>
      </c>
      <c r="D14" s="10" t="s">
        <v>79</v>
      </c>
      <c r="E14" s="10" t="s">
        <v>16</v>
      </c>
      <c r="F14" s="10" t="s">
        <v>95</v>
      </c>
      <c r="G14" s="11">
        <v>500000</v>
      </c>
      <c r="H14" s="11">
        <f>G14/Dashboard!$B$7</f>
        <v>151.837230488916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 t="s">
        <v>105</v>
      </c>
      <c r="B15" s="10" t="s">
        <v>104</v>
      </c>
      <c r="C15" s="10" t="s">
        <v>107</v>
      </c>
      <c r="D15" s="10" t="s">
        <v>79</v>
      </c>
      <c r="E15" s="10" t="s">
        <v>16</v>
      </c>
      <c r="F15" s="10" t="s">
        <v>106</v>
      </c>
      <c r="G15" s="11">
        <v>830000</v>
      </c>
      <c r="H15" s="11">
        <f>G15/Dashboard!$B$7</f>
        <v>252.0498026116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 t="s">
        <v>109</v>
      </c>
      <c r="B16" s="10" t="s">
        <v>108</v>
      </c>
      <c r="C16" s="10" t="s">
        <v>110</v>
      </c>
      <c r="D16" s="10" t="s">
        <v>79</v>
      </c>
      <c r="E16" s="10" t="s">
        <v>16</v>
      </c>
      <c r="F16" s="10" t="s">
        <v>106</v>
      </c>
      <c r="G16" s="11">
        <v>500000</v>
      </c>
      <c r="H16" s="11">
        <f>G16/Dashboard!$B$7</f>
        <v>151.837230488916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 t="s">
        <v>112</v>
      </c>
      <c r="B17" s="10" t="s">
        <v>111</v>
      </c>
      <c r="C17" s="10" t="s">
        <v>113</v>
      </c>
      <c r="D17" s="10" t="s">
        <v>79</v>
      </c>
      <c r="E17" s="10" t="s">
        <v>16</v>
      </c>
      <c r="F17" s="10" t="s">
        <v>106</v>
      </c>
      <c r="G17" s="11">
        <v>800000</v>
      </c>
      <c r="H17" s="11">
        <f>G17/Dashboard!$B$7</f>
        <v>242.939568782265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 t="s">
        <v>115</v>
      </c>
      <c r="B18" s="10" t="s">
        <v>114</v>
      </c>
      <c r="C18" s="10" t="s">
        <v>116</v>
      </c>
      <c r="D18" s="10" t="s">
        <v>79</v>
      </c>
      <c r="E18" s="10" t="s">
        <v>16</v>
      </c>
      <c r="F18" s="10" t="s">
        <v>106</v>
      </c>
      <c r="G18" s="11">
        <v>200000</v>
      </c>
      <c r="H18" s="11">
        <f>G18/Dashboard!$B$7</f>
        <v>60.7348921955664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 t="s">
        <v>118</v>
      </c>
      <c r="B19" s="10" t="s">
        <v>117</v>
      </c>
      <c r="C19" s="10" t="s">
        <v>119</v>
      </c>
      <c r="D19" s="10" t="s">
        <v>79</v>
      </c>
      <c r="E19" s="10" t="s">
        <v>16</v>
      </c>
      <c r="F19" s="10" t="s">
        <v>106</v>
      </c>
      <c r="G19" s="11">
        <v>800000</v>
      </c>
      <c r="H19" s="11">
        <f>G19/Dashboard!$B$7</f>
        <v>242.939568782265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 t="s">
        <v>122</v>
      </c>
      <c r="B20" s="10" t="s">
        <v>121</v>
      </c>
      <c r="C20" s="10" t="s">
        <v>83</v>
      </c>
      <c r="D20" s="10" t="s">
        <v>79</v>
      </c>
      <c r="E20" s="10" t="s">
        <v>16</v>
      </c>
      <c r="F20" s="10" t="s">
        <v>123</v>
      </c>
      <c r="G20" s="11">
        <v>600000</v>
      </c>
      <c r="H20" s="11">
        <f>G20/Dashboard!$B$7</f>
        <v>182.204676586699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 t="s">
        <v>126</v>
      </c>
      <c r="B21" s="10" t="s">
        <v>125</v>
      </c>
      <c r="C21" s="10" t="s">
        <v>86</v>
      </c>
      <c r="D21" s="10" t="s">
        <v>79</v>
      </c>
      <c r="E21" s="10" t="s">
        <v>16</v>
      </c>
      <c r="F21" s="10" t="s">
        <v>123</v>
      </c>
      <c r="G21" s="11">
        <v>3000000</v>
      </c>
      <c r="H21" s="11">
        <f>G21/Dashboard!$B$7</f>
        <v>911.023382933495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 t="s">
        <v>128</v>
      </c>
      <c r="B22" s="10" t="s">
        <v>127</v>
      </c>
      <c r="C22" s="10" t="s">
        <v>129</v>
      </c>
      <c r="D22" s="10" t="s">
        <v>79</v>
      </c>
      <c r="E22" s="10" t="s">
        <v>16</v>
      </c>
      <c r="F22" s="10" t="s">
        <v>123</v>
      </c>
      <c r="G22" s="11">
        <v>400000</v>
      </c>
      <c r="H22" s="11">
        <f>G22/Dashboard!$B$7</f>
        <v>121.469784391133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 t="s">
        <v>132</v>
      </c>
      <c r="B23" s="10" t="s">
        <v>131</v>
      </c>
      <c r="C23" s="10" t="s">
        <v>134</v>
      </c>
      <c r="D23" s="10" t="s">
        <v>130</v>
      </c>
      <c r="E23" s="10" t="s">
        <v>19</v>
      </c>
      <c r="F23" s="10" t="s">
        <v>133</v>
      </c>
      <c r="G23" s="11">
        <v>150000</v>
      </c>
      <c r="H23" s="11">
        <f>G23/Dashboard!$B$7</f>
        <v>45.5511691466748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 t="s">
        <v>136</v>
      </c>
      <c r="B24" s="10" t="s">
        <v>135</v>
      </c>
      <c r="C24" s="10" t="s">
        <v>137</v>
      </c>
      <c r="D24" s="10" t="s">
        <v>130</v>
      </c>
      <c r="E24" s="10" t="s">
        <v>19</v>
      </c>
      <c r="F24" s="10" t="s">
        <v>133</v>
      </c>
      <c r="G24" s="11">
        <v>100000</v>
      </c>
      <c r="H24" s="11">
        <f>G24/Dashboard!$B$7</f>
        <v>30.3674460977832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 t="s">
        <v>139</v>
      </c>
      <c r="B25" s="10" t="s">
        <v>138</v>
      </c>
      <c r="C25" s="10" t="s">
        <v>140</v>
      </c>
      <c r="D25" s="10" t="s">
        <v>130</v>
      </c>
      <c r="E25" s="10" t="s">
        <v>19</v>
      </c>
      <c r="F25" s="10" t="s">
        <v>133</v>
      </c>
      <c r="G25" s="11">
        <v>320000</v>
      </c>
      <c r="H25" s="11">
        <f>G25/Dashboard!$B$7</f>
        <v>97.1758275129062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 t="s">
        <v>142</v>
      </c>
      <c r="B26" s="10" t="s">
        <v>141</v>
      </c>
      <c r="C26" s="10" t="s">
        <v>144</v>
      </c>
      <c r="D26" s="10" t="s">
        <v>130</v>
      </c>
      <c r="E26" s="10" t="s">
        <v>19</v>
      </c>
      <c r="F26" s="10" t="s">
        <v>143</v>
      </c>
      <c r="G26" s="11">
        <v>150000</v>
      </c>
      <c r="H26" s="11">
        <f>G26/Dashboard!$B$7</f>
        <v>45.5511691466748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 t="s">
        <v>146</v>
      </c>
      <c r="B27" s="10" t="s">
        <v>145</v>
      </c>
      <c r="C27" s="10" t="s">
        <v>147</v>
      </c>
      <c r="D27" s="10" t="s">
        <v>130</v>
      </c>
      <c r="E27" s="10" t="s">
        <v>19</v>
      </c>
      <c r="F27" s="10" t="s">
        <v>143</v>
      </c>
      <c r="G27" s="11">
        <v>150000</v>
      </c>
      <c r="H27" s="11">
        <f>G27/Dashboard!$B$7</f>
        <v>45.5511691466748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 t="s">
        <v>149</v>
      </c>
      <c r="B28" s="10" t="s">
        <v>148</v>
      </c>
      <c r="C28" s="10" t="s">
        <v>150</v>
      </c>
      <c r="D28" s="10" t="s">
        <v>130</v>
      </c>
      <c r="E28" s="10" t="s">
        <v>19</v>
      </c>
      <c r="F28" s="10" t="s">
        <v>143</v>
      </c>
      <c r="G28" s="11">
        <v>50000</v>
      </c>
      <c r="H28" s="11">
        <f>G28/Dashboard!$B$7</f>
        <v>15.1837230488916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 t="s">
        <v>152</v>
      </c>
      <c r="B29" s="10" t="s">
        <v>151</v>
      </c>
      <c r="C29" s="10" t="s">
        <v>153</v>
      </c>
      <c r="D29" s="10" t="s">
        <v>130</v>
      </c>
      <c r="E29" s="10" t="s">
        <v>19</v>
      </c>
      <c r="F29" s="10" t="s">
        <v>143</v>
      </c>
      <c r="G29" s="11">
        <v>300000</v>
      </c>
      <c r="H29" s="11">
        <f>G29/Dashboard!$B$7</f>
        <v>91.1023382933495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 t="s">
        <v>155</v>
      </c>
      <c r="B30" s="10" t="s">
        <v>154</v>
      </c>
      <c r="C30" s="10" t="s">
        <v>157</v>
      </c>
      <c r="D30" s="10" t="s">
        <v>130</v>
      </c>
      <c r="E30" s="10" t="s">
        <v>19</v>
      </c>
      <c r="F30" s="10" t="s">
        <v>156</v>
      </c>
      <c r="G30" s="11">
        <v>320000</v>
      </c>
      <c r="H30" s="11">
        <f>G30/Dashboard!$B$7</f>
        <v>97.1758275129062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 t="s">
        <v>159</v>
      </c>
      <c r="B31" s="10" t="s">
        <v>158</v>
      </c>
      <c r="C31" s="10" t="s">
        <v>160</v>
      </c>
      <c r="D31" s="10" t="s">
        <v>130</v>
      </c>
      <c r="E31" s="10" t="s">
        <v>19</v>
      </c>
      <c r="F31" s="10" t="s">
        <v>156</v>
      </c>
      <c r="G31" s="11">
        <v>80000</v>
      </c>
      <c r="H31" s="11">
        <f>G31/Dashboard!$B$7</f>
        <v>24.2939568782265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 t="s">
        <v>162</v>
      </c>
      <c r="B32" s="10" t="s">
        <v>161</v>
      </c>
      <c r="C32" s="10" t="s">
        <v>163</v>
      </c>
      <c r="D32" s="10" t="s">
        <v>130</v>
      </c>
      <c r="E32" s="10" t="s">
        <v>19</v>
      </c>
      <c r="F32" s="10" t="s">
        <v>156</v>
      </c>
      <c r="G32" s="11">
        <v>100000</v>
      </c>
      <c r="H32" s="11">
        <f>G32/Dashboard!$B$7</f>
        <v>30.3674460977832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 t="s">
        <v>165</v>
      </c>
      <c r="B33" s="10" t="s">
        <v>164</v>
      </c>
      <c r="C33" s="10" t="s">
        <v>167</v>
      </c>
      <c r="D33" s="10" t="s">
        <v>130</v>
      </c>
      <c r="E33" s="10" t="s">
        <v>19</v>
      </c>
      <c r="F33" s="10" t="s">
        <v>166</v>
      </c>
      <c r="G33" s="11">
        <v>1080000</v>
      </c>
      <c r="H33" s="11">
        <f>G33/Dashboard!$B$7</f>
        <v>327.968417856058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 t="s">
        <v>169</v>
      </c>
      <c r="B34" s="10" t="s">
        <v>168</v>
      </c>
      <c r="C34" s="10" t="s">
        <v>170</v>
      </c>
      <c r="D34" s="10" t="s">
        <v>130</v>
      </c>
      <c r="E34" s="10" t="s">
        <v>19</v>
      </c>
      <c r="F34" s="10" t="s">
        <v>166</v>
      </c>
      <c r="G34" s="11">
        <v>150000</v>
      </c>
      <c r="H34" s="11">
        <f>G34/Dashboard!$B$7</f>
        <v>45.5511691466748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 t="s">
        <v>173</v>
      </c>
      <c r="B35" s="10" t="s">
        <v>172</v>
      </c>
      <c r="C35" s="10" t="s">
        <v>175</v>
      </c>
      <c r="D35" s="10" t="s">
        <v>171</v>
      </c>
      <c r="E35" s="10" t="s">
        <v>21</v>
      </c>
      <c r="F35" s="10" t="s">
        <v>174</v>
      </c>
      <c r="G35" s="11">
        <v>1624288</v>
      </c>
      <c r="H35" s="11">
        <f>G35/Dashboard!$B$7</f>
        <v>493.25478287276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pageSetup paperSize="1" scale="77" fitToHeight="0" orientation="portrait" horizontalDpi="360" verticalDpi="36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T4" sqref="T4"/>
    </sheetView>
  </sheetViews>
  <sheetFormatPr defaultColWidth="9" defaultRowHeight="14"/>
  <cols>
    <col min="1" max="1" width="9.25" customWidth="1"/>
    <col min="6" max="6" width="40" customWidth="1"/>
    <col min="9" max="9" width="35" customWidth="1"/>
  </cols>
  <sheetData>
    <row r="1" ht="39" spans="1:21">
      <c r="A1" s="9" t="s">
        <v>178</v>
      </c>
      <c r="B1" s="9" t="s">
        <v>179</v>
      </c>
      <c r="C1" s="9" t="s">
        <v>180</v>
      </c>
      <c r="D1" s="9" t="s">
        <v>47</v>
      </c>
      <c r="E1" s="9" t="s">
        <v>46</v>
      </c>
      <c r="F1" s="9" t="s">
        <v>181</v>
      </c>
      <c r="G1" s="9" t="s">
        <v>45</v>
      </c>
      <c r="H1" s="9" t="s">
        <v>3</v>
      </c>
      <c r="I1" s="9" t="s">
        <v>182</v>
      </c>
      <c r="J1" s="9" t="s">
        <v>183</v>
      </c>
      <c r="K1" s="9" t="s">
        <v>184</v>
      </c>
      <c r="L1" s="9" t="s">
        <v>25</v>
      </c>
      <c r="M1" s="9" t="s">
        <v>6</v>
      </c>
      <c r="N1" s="9" t="s">
        <v>185</v>
      </c>
      <c r="O1" s="9" t="s">
        <v>10</v>
      </c>
      <c r="P1" s="9" t="s">
        <v>186</v>
      </c>
      <c r="Q1" s="9" t="s">
        <v>187</v>
      </c>
      <c r="R1" s="9" t="s">
        <v>188</v>
      </c>
      <c r="S1" s="9" t="s">
        <v>189</v>
      </c>
      <c r="T1" s="9" t="s">
        <v>190</v>
      </c>
      <c r="U1" s="9" t="s">
        <v>191</v>
      </c>
    </row>
    <row r="2" spans="1:21">
      <c r="A2" s="18">
        <v>46206</v>
      </c>
      <c r="B2" s="10" t="str">
        <f t="shared" ref="B2:B65" si="0">IF(A2="","",TEXT(A2,"mmm-yy"))</f>
        <v>Jul-26</v>
      </c>
      <c r="C2" s="10">
        <v>1</v>
      </c>
      <c r="D2" s="10" t="s">
        <v>59</v>
      </c>
      <c r="E2" t="str">
        <f>_xlfn.XLOOKUP(D2,Chart_of_Accounts!$A:$A,Chart_of_Accounts!$B:$B,"")</f>
        <v>PER-001</v>
      </c>
      <c r="F2" s="10" t="str">
        <f>_xlfn.XLOOKUP(D2,Chart_of_Accounts!$A:$A,Chart_of_Accounts!$C:$C,"")</f>
        <v>Project Manager</v>
      </c>
      <c r="G2" s="10" t="str">
        <f>_xlfn.XLOOKUP(D2,Chart_of_Accounts!$A:$A,Chart_of_Accounts!$D:$D,"")</f>
        <v>PER</v>
      </c>
      <c r="H2" s="10" t="str">
        <f>_xlfn.XLOOKUP(D2,Chart_of_Accounts!$A:$A,Chart_of_Accounts!$E:$E,"")</f>
        <v>Personnel</v>
      </c>
      <c r="I2" s="10" t="s">
        <v>192</v>
      </c>
      <c r="J2" s="11">
        <v>250000</v>
      </c>
      <c r="K2" s="11">
        <v>0</v>
      </c>
      <c r="L2" s="11">
        <v>250000</v>
      </c>
      <c r="M2" s="11"/>
      <c r="N2" s="11">
        <f>IF(A2="","",Dashboard!$B$7)</f>
        <v>3293</v>
      </c>
      <c r="O2" s="11">
        <f t="shared" ref="O2:O65" si="1">IF(L2="","",L2/N2)</f>
        <v>75.9186152444579</v>
      </c>
      <c r="P2" s="11" t="str">
        <f t="shared" ref="P2:P65" si="2">IF(M2="","",M2/N2)</f>
        <v/>
      </c>
      <c r="Q2" s="10" t="s">
        <v>193</v>
      </c>
      <c r="R2" s="10" t="s">
        <v>194</v>
      </c>
      <c r="S2" s="10" t="s">
        <v>195</v>
      </c>
      <c r="T2" s="10" t="s">
        <v>196</v>
      </c>
      <c r="U2" s="10"/>
    </row>
    <row r="3" spans="1:21">
      <c r="A3" s="18">
        <v>46205</v>
      </c>
      <c r="B3" s="10" t="str">
        <f t="shared" si="0"/>
        <v>Jul-26</v>
      </c>
      <c r="C3" s="10">
        <v>2</v>
      </c>
      <c r="D3" s="10" t="s">
        <v>59</v>
      </c>
      <c r="E3" t="str">
        <f>_xlfn.XLOOKUP(D3,Chart_of_Accounts!$A:$A,Chart_of_Accounts!$B:$B,"")</f>
        <v>PER-001</v>
      </c>
      <c r="F3" s="10" t="str">
        <f>_xlfn.XLOOKUP(D3,Chart_of_Accounts!$A:$A,Chart_of_Accounts!$C:$C,"")</f>
        <v>Project Manager</v>
      </c>
      <c r="G3" s="10" t="str">
        <f>_xlfn.XLOOKUP(D3,Chart_of_Accounts!$A:$A,Chart_of_Accounts!$D:$D,"")</f>
        <v>PER</v>
      </c>
      <c r="H3" s="10" t="str">
        <f>_xlfn.XLOOKUP(D3,Chart_of_Accounts!$A:$A,Chart_of_Accounts!$E:$E,"")</f>
        <v>Personnel</v>
      </c>
      <c r="I3" s="10" t="s">
        <v>197</v>
      </c>
      <c r="J3" s="11">
        <v>0</v>
      </c>
      <c r="K3" s="11"/>
      <c r="L3" s="11"/>
      <c r="M3" s="11"/>
      <c r="N3" s="11">
        <f>IF(A3="","",Dashboard!$B$7)</f>
        <v>3293</v>
      </c>
      <c r="O3" s="11" t="str">
        <f t="shared" si="1"/>
        <v/>
      </c>
      <c r="P3" s="11" t="str">
        <f t="shared" si="2"/>
        <v/>
      </c>
      <c r="Q3" s="10"/>
      <c r="R3" s="10"/>
      <c r="S3" s="10"/>
      <c r="T3" s="10"/>
      <c r="U3" s="10"/>
    </row>
    <row r="4" spans="1:21">
      <c r="A4" s="18">
        <v>46639</v>
      </c>
      <c r="B4" s="10" t="str">
        <f t="shared" si="0"/>
        <v>Sept-27</v>
      </c>
      <c r="C4" s="10">
        <v>6</v>
      </c>
      <c r="D4" s="10" t="s">
        <v>132</v>
      </c>
      <c r="E4" t="str">
        <f>_xlfn.XLOOKUP(D4,Chart_of_Accounts!$A:$A,Chart_of_Accounts!$B:$B,"")</f>
        <v>ME-001</v>
      </c>
      <c r="F4" s="10" t="str">
        <f>_xlfn.XLOOKUP(D4,Chart_of_Accounts!$A:$A,Chart_of_Accounts!$C:$C,"")</f>
        <v>Results framework design &amp; M&amp;E plan  [One-off; Month 1]</v>
      </c>
      <c r="G4" s="10" t="str">
        <f>_xlfn.XLOOKUP(D4,Chart_of_Accounts!$A:$A,Chart_of_Accounts!$D:$D,"")</f>
        <v>ME</v>
      </c>
      <c r="H4" s="10" t="str">
        <f>_xlfn.XLOOKUP(D4,Chart_of_Accounts!$A:$A,Chart_of_Accounts!$E:$E,"")</f>
        <v>Monitoring and Evaluation</v>
      </c>
      <c r="I4" s="10"/>
      <c r="J4" s="11">
        <v>50000</v>
      </c>
      <c r="K4" s="11"/>
      <c r="L4" s="11">
        <v>50000</v>
      </c>
      <c r="M4" s="11"/>
      <c r="N4" s="11">
        <f>IF(A4="","",Dashboard!$B$7)</f>
        <v>3293</v>
      </c>
      <c r="O4" s="11">
        <f t="shared" si="1"/>
        <v>15.1837230488916</v>
      </c>
      <c r="P4" s="11" t="str">
        <f t="shared" si="2"/>
        <v/>
      </c>
      <c r="Q4" s="10" t="s">
        <v>193</v>
      </c>
      <c r="R4" s="10" t="s">
        <v>194</v>
      </c>
      <c r="S4" s="10" t="s">
        <v>198</v>
      </c>
      <c r="T4" s="10" t="s">
        <v>196</v>
      </c>
      <c r="U4" s="10"/>
    </row>
    <row r="5" spans="1:21">
      <c r="A5" s="18"/>
      <c r="B5" s="10" t="str">
        <f t="shared" si="0"/>
        <v/>
      </c>
      <c r="C5" s="10"/>
      <c r="D5" s="10"/>
      <c r="E5">
        <f>_xlfn.XLOOKUP(D5,Chart_of_Accounts!$A:$A,Chart_of_Accounts!$B:$B,"")</f>
        <v>0</v>
      </c>
      <c r="F5" s="10">
        <f>_xlfn.XLOOKUP(D5,Chart_of_Accounts!$A:$A,Chart_of_Accounts!$C:$C,"")</f>
        <v>0</v>
      </c>
      <c r="G5" s="10">
        <f>_xlfn.XLOOKUP(D5,Chart_of_Accounts!$A:$A,Chart_of_Accounts!$D:$D,"")</f>
        <v>0</v>
      </c>
      <c r="H5" s="10">
        <f>_xlfn.XLOOKUP(D5,Chart_of_Accounts!$A:$A,Chart_of_Accounts!$E:$E,"")</f>
        <v>0</v>
      </c>
      <c r="I5" s="10"/>
      <c r="J5" s="11"/>
      <c r="K5" s="11"/>
      <c r="L5" s="11"/>
      <c r="M5" s="11"/>
      <c r="N5" s="11" t="str">
        <f>IF(A5="","",Dashboard!$B$7)</f>
        <v/>
      </c>
      <c r="O5" s="11" t="str">
        <f t="shared" si="1"/>
        <v/>
      </c>
      <c r="P5" s="11" t="str">
        <f t="shared" si="2"/>
        <v/>
      </c>
      <c r="Q5" s="10"/>
      <c r="R5" s="10"/>
      <c r="S5" s="10"/>
      <c r="T5" s="10"/>
      <c r="U5" s="10"/>
    </row>
    <row r="6" spans="1:21">
      <c r="A6" s="18"/>
      <c r="B6" s="10" t="str">
        <f t="shared" si="0"/>
        <v/>
      </c>
      <c r="C6" s="10"/>
      <c r="D6" s="10"/>
      <c r="E6">
        <f>_xlfn.XLOOKUP(D6,Chart_of_Accounts!$A:$A,Chart_of_Accounts!$B:$B,"")</f>
        <v>0</v>
      </c>
      <c r="F6" s="10">
        <f>_xlfn.XLOOKUP(D6,Chart_of_Accounts!$A:$A,Chart_of_Accounts!$C:$C,"")</f>
        <v>0</v>
      </c>
      <c r="G6" s="10">
        <f>_xlfn.XLOOKUP(D6,Chart_of_Accounts!$A:$A,Chart_of_Accounts!$D:$D,"")</f>
        <v>0</v>
      </c>
      <c r="H6" s="10">
        <f>_xlfn.XLOOKUP(D6,Chart_of_Accounts!$A:$A,Chart_of_Accounts!$E:$E,"")</f>
        <v>0</v>
      </c>
      <c r="I6" s="10"/>
      <c r="J6" s="11"/>
      <c r="K6" s="11"/>
      <c r="L6" s="11"/>
      <c r="M6" s="11"/>
      <c r="N6" s="11" t="str">
        <f>IF(A6="","",Dashboard!$B$7)</f>
        <v/>
      </c>
      <c r="O6" s="11" t="str">
        <f t="shared" si="1"/>
        <v/>
      </c>
      <c r="P6" s="11" t="str">
        <f t="shared" si="2"/>
        <v/>
      </c>
      <c r="Q6" s="10"/>
      <c r="R6" s="10"/>
      <c r="S6" s="10"/>
      <c r="T6" s="10"/>
      <c r="U6" s="10"/>
    </row>
    <row r="7" spans="1:21">
      <c r="A7" s="18"/>
      <c r="B7" s="10" t="str">
        <f t="shared" si="0"/>
        <v/>
      </c>
      <c r="C7" s="10"/>
      <c r="D7" s="10"/>
      <c r="E7">
        <f>_xlfn.XLOOKUP(D7,Chart_of_Accounts!$A:$A,Chart_of_Accounts!$B:$B,"")</f>
        <v>0</v>
      </c>
      <c r="F7" s="10">
        <f>_xlfn.XLOOKUP(D7,Chart_of_Accounts!$A:$A,Chart_of_Accounts!$C:$C,"")</f>
        <v>0</v>
      </c>
      <c r="G7" s="10">
        <f>_xlfn.XLOOKUP(D7,Chart_of_Accounts!$A:$A,Chart_of_Accounts!$D:$D,"")</f>
        <v>0</v>
      </c>
      <c r="H7" s="10">
        <f>_xlfn.XLOOKUP(D7,Chart_of_Accounts!$A:$A,Chart_of_Accounts!$E:$E,"")</f>
        <v>0</v>
      </c>
      <c r="I7" s="10"/>
      <c r="J7" s="11"/>
      <c r="K7" s="11"/>
      <c r="L7" s="11"/>
      <c r="M7" s="11"/>
      <c r="N7" s="11" t="str">
        <f>IF(A7="","",Dashboard!$B$7)</f>
        <v/>
      </c>
      <c r="O7" s="11" t="str">
        <f t="shared" si="1"/>
        <v/>
      </c>
      <c r="P7" s="11" t="str">
        <f t="shared" si="2"/>
        <v/>
      </c>
      <c r="Q7" s="10"/>
      <c r="R7" s="10"/>
      <c r="S7" s="10"/>
      <c r="T7" s="10"/>
      <c r="U7" s="10"/>
    </row>
    <row r="8" spans="1:21">
      <c r="A8" s="18"/>
      <c r="B8" s="10" t="str">
        <f t="shared" si="0"/>
        <v/>
      </c>
      <c r="C8" s="10"/>
      <c r="D8" s="10"/>
      <c r="E8">
        <f>_xlfn.XLOOKUP(D8,Chart_of_Accounts!$A:$A,Chart_of_Accounts!$B:$B,"")</f>
        <v>0</v>
      </c>
      <c r="F8" s="10">
        <f>_xlfn.XLOOKUP(D8,Chart_of_Accounts!$A:$A,Chart_of_Accounts!$C:$C,"")</f>
        <v>0</v>
      </c>
      <c r="G8" s="10">
        <f>_xlfn.XLOOKUP(D8,Chart_of_Accounts!$A:$A,Chart_of_Accounts!$D:$D,"")</f>
        <v>0</v>
      </c>
      <c r="H8" s="10">
        <f>_xlfn.XLOOKUP(D8,Chart_of_Accounts!$A:$A,Chart_of_Accounts!$E:$E,"")</f>
        <v>0</v>
      </c>
      <c r="I8" s="10"/>
      <c r="J8" s="11"/>
      <c r="K8" s="11"/>
      <c r="L8" s="11"/>
      <c r="M8" s="11"/>
      <c r="N8" s="11" t="str">
        <f>IF(A8="","",Dashboard!$B$7)</f>
        <v/>
      </c>
      <c r="O8" s="11" t="str">
        <f t="shared" si="1"/>
        <v/>
      </c>
      <c r="P8" s="11" t="str">
        <f t="shared" si="2"/>
        <v/>
      </c>
      <c r="Q8" s="10"/>
      <c r="R8" s="10"/>
      <c r="S8" s="10"/>
      <c r="T8" s="10"/>
      <c r="U8" s="10"/>
    </row>
    <row r="9" spans="1:21">
      <c r="A9" s="18"/>
      <c r="B9" s="10" t="str">
        <f t="shared" si="0"/>
        <v/>
      </c>
      <c r="C9" s="10"/>
      <c r="D9" s="10"/>
      <c r="E9">
        <f>_xlfn.XLOOKUP(D9,Chart_of_Accounts!$A:$A,Chart_of_Accounts!$B:$B,"")</f>
        <v>0</v>
      </c>
      <c r="F9" s="10">
        <f>_xlfn.XLOOKUP(D9,Chart_of_Accounts!$A:$A,Chart_of_Accounts!$C:$C,"")</f>
        <v>0</v>
      </c>
      <c r="G9" s="10">
        <f>_xlfn.XLOOKUP(D9,Chart_of_Accounts!$A:$A,Chart_of_Accounts!$D:$D,"")</f>
        <v>0</v>
      </c>
      <c r="H9" s="10">
        <f>_xlfn.XLOOKUP(D9,Chart_of_Accounts!$A:$A,Chart_of_Accounts!$E:$E,"")</f>
        <v>0</v>
      </c>
      <c r="I9" s="10"/>
      <c r="J9" s="11"/>
      <c r="K9" s="11"/>
      <c r="L9" s="11"/>
      <c r="M9" s="11"/>
      <c r="N9" s="11" t="str">
        <f>IF(A9="","",Dashboard!$B$7)</f>
        <v/>
      </c>
      <c r="O9" s="11" t="str">
        <f t="shared" si="1"/>
        <v/>
      </c>
      <c r="P9" s="11" t="str">
        <f t="shared" si="2"/>
        <v/>
      </c>
      <c r="Q9" s="10"/>
      <c r="R9" s="10"/>
      <c r="S9" s="10"/>
      <c r="T9" s="10"/>
      <c r="U9" s="10"/>
    </row>
    <row r="10" spans="1:21">
      <c r="A10" s="18"/>
      <c r="B10" s="10" t="str">
        <f t="shared" si="0"/>
        <v/>
      </c>
      <c r="C10" s="10"/>
      <c r="D10" s="10"/>
      <c r="E10">
        <f>_xlfn.XLOOKUP(D10,Chart_of_Accounts!$A:$A,Chart_of_Accounts!$B:$B,"")</f>
        <v>0</v>
      </c>
      <c r="F10" s="10">
        <f>_xlfn.XLOOKUP(D10,Chart_of_Accounts!$A:$A,Chart_of_Accounts!$C:$C,"")</f>
        <v>0</v>
      </c>
      <c r="G10" s="10">
        <f>_xlfn.XLOOKUP(D10,Chart_of_Accounts!$A:$A,Chart_of_Accounts!$D:$D,"")</f>
        <v>0</v>
      </c>
      <c r="H10" s="10">
        <f>_xlfn.XLOOKUP(D10,Chart_of_Accounts!$A:$A,Chart_of_Accounts!$E:$E,"")</f>
        <v>0</v>
      </c>
      <c r="I10" s="10"/>
      <c r="J10" s="11"/>
      <c r="K10" s="11"/>
      <c r="L10" s="11"/>
      <c r="M10" s="11"/>
      <c r="N10" s="11" t="str">
        <f>IF(A10="","",Dashboard!$B$7)</f>
        <v/>
      </c>
      <c r="O10" s="11" t="str">
        <f t="shared" si="1"/>
        <v/>
      </c>
      <c r="P10" s="11" t="str">
        <f t="shared" si="2"/>
        <v/>
      </c>
      <c r="Q10" s="10"/>
      <c r="R10" s="10"/>
      <c r="S10" s="10"/>
      <c r="T10" s="10"/>
      <c r="U10" s="10"/>
    </row>
    <row r="11" spans="1:21">
      <c r="A11" s="18"/>
      <c r="B11" s="10" t="str">
        <f t="shared" si="0"/>
        <v/>
      </c>
      <c r="C11" s="10"/>
      <c r="D11" s="10"/>
      <c r="E11">
        <f>_xlfn.XLOOKUP(D11,Chart_of_Accounts!$A:$A,Chart_of_Accounts!$B:$B,"")</f>
        <v>0</v>
      </c>
      <c r="F11" s="10">
        <f>_xlfn.XLOOKUP(D11,Chart_of_Accounts!$A:$A,Chart_of_Accounts!$C:$C,"")</f>
        <v>0</v>
      </c>
      <c r="G11" s="10">
        <f>_xlfn.XLOOKUP(D11,Chart_of_Accounts!$A:$A,Chart_of_Accounts!$D:$D,"")</f>
        <v>0</v>
      </c>
      <c r="H11" s="10">
        <f>_xlfn.XLOOKUP(D11,Chart_of_Accounts!$A:$A,Chart_of_Accounts!$E:$E,"")</f>
        <v>0</v>
      </c>
      <c r="I11" s="10"/>
      <c r="J11" s="11"/>
      <c r="K11" s="11"/>
      <c r="L11" s="11"/>
      <c r="M11" s="11"/>
      <c r="N11" s="11" t="str">
        <f>IF(A11="","",Dashboard!$B$7)</f>
        <v/>
      </c>
      <c r="O11" s="11" t="str">
        <f t="shared" si="1"/>
        <v/>
      </c>
      <c r="P11" s="11" t="str">
        <f t="shared" si="2"/>
        <v/>
      </c>
      <c r="Q11" s="10"/>
      <c r="R11" s="10"/>
      <c r="S11" s="10"/>
      <c r="T11" s="10"/>
      <c r="U11" s="10"/>
    </row>
    <row r="12" spans="1:21">
      <c r="A12" s="18"/>
      <c r="B12" s="10" t="str">
        <f t="shared" si="0"/>
        <v/>
      </c>
      <c r="C12" s="10"/>
      <c r="D12" s="10"/>
      <c r="E12">
        <f>_xlfn.XLOOKUP(D12,Chart_of_Accounts!$A:$A,Chart_of_Accounts!$B:$B,"")</f>
        <v>0</v>
      </c>
      <c r="F12" s="10">
        <f>_xlfn.XLOOKUP(D12,Chart_of_Accounts!$A:$A,Chart_of_Accounts!$C:$C,"")</f>
        <v>0</v>
      </c>
      <c r="G12" s="10">
        <f>_xlfn.XLOOKUP(D12,Chart_of_Accounts!$A:$A,Chart_of_Accounts!$D:$D,"")</f>
        <v>0</v>
      </c>
      <c r="H12" s="10">
        <f>_xlfn.XLOOKUP(D12,Chart_of_Accounts!$A:$A,Chart_of_Accounts!$E:$E,"")</f>
        <v>0</v>
      </c>
      <c r="I12" s="10"/>
      <c r="J12" s="11"/>
      <c r="K12" s="11"/>
      <c r="L12" s="11"/>
      <c r="M12" s="11"/>
      <c r="N12" s="11" t="str">
        <f>IF(A12="","",Dashboard!$B$7)</f>
        <v/>
      </c>
      <c r="O12" s="11" t="str">
        <f t="shared" si="1"/>
        <v/>
      </c>
      <c r="P12" s="11" t="str">
        <f t="shared" si="2"/>
        <v/>
      </c>
      <c r="Q12" s="10"/>
      <c r="R12" s="10"/>
      <c r="S12" s="10"/>
      <c r="T12" s="10"/>
      <c r="U12" s="10"/>
    </row>
    <row r="13" spans="1:21">
      <c r="A13" s="18"/>
      <c r="B13" s="10" t="str">
        <f t="shared" si="0"/>
        <v/>
      </c>
      <c r="C13" s="10"/>
      <c r="D13" s="10"/>
      <c r="E13">
        <f>_xlfn.XLOOKUP(D13,Chart_of_Accounts!$A:$A,Chart_of_Accounts!$B:$B,"")</f>
        <v>0</v>
      </c>
      <c r="F13" s="10">
        <f>_xlfn.XLOOKUP(D13,Chart_of_Accounts!$A:$A,Chart_of_Accounts!$C:$C,"")</f>
        <v>0</v>
      </c>
      <c r="G13" s="10">
        <f>_xlfn.XLOOKUP(D13,Chart_of_Accounts!$A:$A,Chart_of_Accounts!$D:$D,"")</f>
        <v>0</v>
      </c>
      <c r="H13" s="10">
        <f>_xlfn.XLOOKUP(D13,Chart_of_Accounts!$A:$A,Chart_of_Accounts!$E:$E,"")</f>
        <v>0</v>
      </c>
      <c r="I13" s="10"/>
      <c r="J13" s="11"/>
      <c r="K13" s="11"/>
      <c r="L13" s="11"/>
      <c r="M13" s="11"/>
      <c r="N13" s="11" t="str">
        <f>IF(A13="","",Dashboard!$B$7)</f>
        <v/>
      </c>
      <c r="O13" s="11" t="str">
        <f t="shared" si="1"/>
        <v/>
      </c>
      <c r="P13" s="11" t="str">
        <f t="shared" si="2"/>
        <v/>
      </c>
      <c r="Q13" s="10"/>
      <c r="R13" s="10"/>
      <c r="S13" s="10"/>
      <c r="T13" s="10"/>
      <c r="U13" s="10"/>
    </row>
    <row r="14" spans="1:21">
      <c r="A14" s="18"/>
      <c r="B14" s="10" t="str">
        <f t="shared" si="0"/>
        <v/>
      </c>
      <c r="C14" s="10"/>
      <c r="D14" s="10"/>
      <c r="E14">
        <f>_xlfn.XLOOKUP(D14,Chart_of_Accounts!$A:$A,Chart_of_Accounts!$B:$B,"")</f>
        <v>0</v>
      </c>
      <c r="F14" s="10">
        <f>_xlfn.XLOOKUP(D14,Chart_of_Accounts!$A:$A,Chart_of_Accounts!$C:$C,"")</f>
        <v>0</v>
      </c>
      <c r="G14" s="10">
        <f>_xlfn.XLOOKUP(D14,Chart_of_Accounts!$A:$A,Chart_of_Accounts!$D:$D,"")</f>
        <v>0</v>
      </c>
      <c r="H14" s="10">
        <f>_xlfn.XLOOKUP(D14,Chart_of_Accounts!$A:$A,Chart_of_Accounts!$E:$E,"")</f>
        <v>0</v>
      </c>
      <c r="I14" s="10"/>
      <c r="J14" s="11"/>
      <c r="K14" s="11"/>
      <c r="L14" s="11"/>
      <c r="M14" s="11"/>
      <c r="N14" s="11" t="str">
        <f>IF(A14="","",Dashboard!$B$7)</f>
        <v/>
      </c>
      <c r="O14" s="11" t="str">
        <f t="shared" si="1"/>
        <v/>
      </c>
      <c r="P14" s="11" t="str">
        <f t="shared" si="2"/>
        <v/>
      </c>
      <c r="Q14" s="10"/>
      <c r="R14" s="10"/>
      <c r="S14" s="10"/>
      <c r="T14" s="10"/>
      <c r="U14" s="10"/>
    </row>
    <row r="15" spans="1:21">
      <c r="A15" s="18"/>
      <c r="B15" s="10" t="str">
        <f t="shared" si="0"/>
        <v/>
      </c>
      <c r="C15" s="10"/>
      <c r="D15" s="10"/>
      <c r="E15">
        <f>_xlfn.XLOOKUP(D15,Chart_of_Accounts!$A:$A,Chart_of_Accounts!$B:$B,"")</f>
        <v>0</v>
      </c>
      <c r="F15" s="10">
        <f>_xlfn.XLOOKUP(D15,Chart_of_Accounts!$A:$A,Chart_of_Accounts!$C:$C,"")</f>
        <v>0</v>
      </c>
      <c r="G15" s="10">
        <f>_xlfn.XLOOKUP(D15,Chart_of_Accounts!$A:$A,Chart_of_Accounts!$D:$D,"")</f>
        <v>0</v>
      </c>
      <c r="H15" s="10">
        <f>_xlfn.XLOOKUP(D15,Chart_of_Accounts!$A:$A,Chart_of_Accounts!$E:$E,"")</f>
        <v>0</v>
      </c>
      <c r="I15" s="10"/>
      <c r="J15" s="11"/>
      <c r="K15" s="11"/>
      <c r="L15" s="11"/>
      <c r="M15" s="11"/>
      <c r="N15" s="11" t="str">
        <f>IF(A15="","",Dashboard!$B$7)</f>
        <v/>
      </c>
      <c r="O15" s="11" t="str">
        <f t="shared" si="1"/>
        <v/>
      </c>
      <c r="P15" s="11" t="str">
        <f t="shared" si="2"/>
        <v/>
      </c>
      <c r="Q15" s="10"/>
      <c r="R15" s="10"/>
      <c r="S15" s="10"/>
      <c r="T15" s="10"/>
      <c r="U15" s="10"/>
    </row>
    <row r="16" spans="1:21">
      <c r="A16" s="18"/>
      <c r="B16" s="10" t="str">
        <f t="shared" si="0"/>
        <v/>
      </c>
      <c r="C16" s="10"/>
      <c r="D16" s="10"/>
      <c r="E16">
        <f>_xlfn.XLOOKUP(D16,Chart_of_Accounts!$A:$A,Chart_of_Accounts!$B:$B,"")</f>
        <v>0</v>
      </c>
      <c r="F16" s="10">
        <f>_xlfn.XLOOKUP(D16,Chart_of_Accounts!$A:$A,Chart_of_Accounts!$C:$C,"")</f>
        <v>0</v>
      </c>
      <c r="G16" s="10">
        <f>_xlfn.XLOOKUP(D16,Chart_of_Accounts!$A:$A,Chart_of_Accounts!$D:$D,"")</f>
        <v>0</v>
      </c>
      <c r="H16" s="10">
        <f>_xlfn.XLOOKUP(D16,Chart_of_Accounts!$A:$A,Chart_of_Accounts!$E:$E,"")</f>
        <v>0</v>
      </c>
      <c r="I16" s="10"/>
      <c r="J16" s="11"/>
      <c r="K16" s="11"/>
      <c r="L16" s="11"/>
      <c r="M16" s="11"/>
      <c r="N16" s="11" t="str">
        <f>IF(A16="","",Dashboard!$B$7)</f>
        <v/>
      </c>
      <c r="O16" s="11" t="str">
        <f t="shared" si="1"/>
        <v/>
      </c>
      <c r="P16" s="11" t="str">
        <f t="shared" si="2"/>
        <v/>
      </c>
      <c r="Q16" s="10"/>
      <c r="R16" s="10"/>
      <c r="S16" s="10"/>
      <c r="T16" s="10"/>
      <c r="U16" s="10"/>
    </row>
    <row r="17" spans="1:21">
      <c r="A17" s="18"/>
      <c r="B17" s="10" t="str">
        <f t="shared" si="0"/>
        <v/>
      </c>
      <c r="C17" s="10"/>
      <c r="D17" s="10"/>
      <c r="E17">
        <f>_xlfn.XLOOKUP(D17,Chart_of_Accounts!$A:$A,Chart_of_Accounts!$B:$B,"")</f>
        <v>0</v>
      </c>
      <c r="F17" s="10">
        <f>_xlfn.XLOOKUP(D17,Chart_of_Accounts!$A:$A,Chart_of_Accounts!$C:$C,"")</f>
        <v>0</v>
      </c>
      <c r="G17" s="10">
        <f>_xlfn.XLOOKUP(D17,Chart_of_Accounts!$A:$A,Chart_of_Accounts!$D:$D,"")</f>
        <v>0</v>
      </c>
      <c r="H17" s="10">
        <f>_xlfn.XLOOKUP(D17,Chart_of_Accounts!$A:$A,Chart_of_Accounts!$E:$E,"")</f>
        <v>0</v>
      </c>
      <c r="I17" s="10"/>
      <c r="J17" s="11"/>
      <c r="K17" s="11"/>
      <c r="L17" s="11"/>
      <c r="M17" s="11"/>
      <c r="N17" s="11" t="str">
        <f>IF(A17="","",Dashboard!$B$7)</f>
        <v/>
      </c>
      <c r="O17" s="11" t="str">
        <f t="shared" si="1"/>
        <v/>
      </c>
      <c r="P17" s="11" t="str">
        <f t="shared" si="2"/>
        <v/>
      </c>
      <c r="Q17" s="10"/>
      <c r="R17" s="10"/>
      <c r="S17" s="10"/>
      <c r="T17" s="10"/>
      <c r="U17" s="10"/>
    </row>
    <row r="18" spans="1:21">
      <c r="A18" s="18"/>
      <c r="B18" s="10" t="str">
        <f t="shared" si="0"/>
        <v/>
      </c>
      <c r="C18" s="10"/>
      <c r="D18" s="10"/>
      <c r="E18">
        <f>_xlfn.XLOOKUP(D18,Chart_of_Accounts!$A:$A,Chart_of_Accounts!$B:$B,"")</f>
        <v>0</v>
      </c>
      <c r="F18" s="10">
        <f>_xlfn.XLOOKUP(D18,Chart_of_Accounts!$A:$A,Chart_of_Accounts!$C:$C,"")</f>
        <v>0</v>
      </c>
      <c r="G18" s="10">
        <f>_xlfn.XLOOKUP(D18,Chart_of_Accounts!$A:$A,Chart_of_Accounts!$D:$D,"")</f>
        <v>0</v>
      </c>
      <c r="H18" s="10">
        <f>_xlfn.XLOOKUP(D18,Chart_of_Accounts!$A:$A,Chart_of_Accounts!$E:$E,"")</f>
        <v>0</v>
      </c>
      <c r="I18" s="10"/>
      <c r="J18" s="11"/>
      <c r="K18" s="11"/>
      <c r="L18" s="11"/>
      <c r="M18" s="11"/>
      <c r="N18" s="11" t="str">
        <f>IF(A18="","",Dashboard!$B$7)</f>
        <v/>
      </c>
      <c r="O18" s="11" t="str">
        <f t="shared" si="1"/>
        <v/>
      </c>
      <c r="P18" s="11" t="str">
        <f t="shared" si="2"/>
        <v/>
      </c>
      <c r="Q18" s="10"/>
      <c r="R18" s="10"/>
      <c r="S18" s="10"/>
      <c r="T18" s="10"/>
      <c r="U18" s="10"/>
    </row>
    <row r="19" spans="1:21">
      <c r="A19" s="18"/>
      <c r="B19" s="10" t="str">
        <f t="shared" si="0"/>
        <v/>
      </c>
      <c r="C19" s="10"/>
      <c r="D19" s="10"/>
      <c r="E19">
        <f>_xlfn.XLOOKUP(D19,Chart_of_Accounts!$A:$A,Chart_of_Accounts!$B:$B,"")</f>
        <v>0</v>
      </c>
      <c r="F19" s="10">
        <f>_xlfn.XLOOKUP(D19,Chart_of_Accounts!$A:$A,Chart_of_Accounts!$C:$C,"")</f>
        <v>0</v>
      </c>
      <c r="G19" s="10">
        <f>_xlfn.XLOOKUP(D19,Chart_of_Accounts!$A:$A,Chart_of_Accounts!$D:$D,"")</f>
        <v>0</v>
      </c>
      <c r="H19" s="10">
        <f>_xlfn.XLOOKUP(D19,Chart_of_Accounts!$A:$A,Chart_of_Accounts!$E:$E,"")</f>
        <v>0</v>
      </c>
      <c r="I19" s="10"/>
      <c r="J19" s="11"/>
      <c r="K19" s="11"/>
      <c r="L19" s="11"/>
      <c r="M19" s="11"/>
      <c r="N19" s="11" t="str">
        <f>IF(A19="","",Dashboard!$B$7)</f>
        <v/>
      </c>
      <c r="O19" s="11" t="str">
        <f t="shared" si="1"/>
        <v/>
      </c>
      <c r="P19" s="11" t="str">
        <f t="shared" si="2"/>
        <v/>
      </c>
      <c r="Q19" s="10"/>
      <c r="R19" s="10"/>
      <c r="S19" s="10"/>
      <c r="T19" s="10"/>
      <c r="U19" s="10"/>
    </row>
    <row r="20" spans="1:21">
      <c r="A20" s="18"/>
      <c r="B20" s="10" t="str">
        <f t="shared" si="0"/>
        <v/>
      </c>
      <c r="C20" s="10"/>
      <c r="D20" s="10"/>
      <c r="E20">
        <f>_xlfn.XLOOKUP(D20,Chart_of_Accounts!$A:$A,Chart_of_Accounts!$B:$B,"")</f>
        <v>0</v>
      </c>
      <c r="F20" s="10">
        <f>_xlfn.XLOOKUP(D20,Chart_of_Accounts!$A:$A,Chart_of_Accounts!$C:$C,"")</f>
        <v>0</v>
      </c>
      <c r="G20" s="10">
        <f>_xlfn.XLOOKUP(D20,Chart_of_Accounts!$A:$A,Chart_of_Accounts!$D:$D,"")</f>
        <v>0</v>
      </c>
      <c r="H20" s="10">
        <f>_xlfn.XLOOKUP(D20,Chart_of_Accounts!$A:$A,Chart_of_Accounts!$E:$E,"")</f>
        <v>0</v>
      </c>
      <c r="I20" s="10"/>
      <c r="J20" s="11"/>
      <c r="K20" s="11"/>
      <c r="L20" s="11"/>
      <c r="M20" s="11"/>
      <c r="N20" s="11" t="str">
        <f>IF(A20="","",Dashboard!$B$7)</f>
        <v/>
      </c>
      <c r="O20" s="11" t="str">
        <f t="shared" si="1"/>
        <v/>
      </c>
      <c r="P20" s="11" t="str">
        <f t="shared" si="2"/>
        <v/>
      </c>
      <c r="Q20" s="10"/>
      <c r="R20" s="10"/>
      <c r="S20" s="10"/>
      <c r="T20" s="10"/>
      <c r="U20" s="10"/>
    </row>
    <row r="21" spans="1:21">
      <c r="A21" s="18"/>
      <c r="B21" s="10" t="str">
        <f t="shared" si="0"/>
        <v/>
      </c>
      <c r="C21" s="10"/>
      <c r="D21" s="10"/>
      <c r="E21">
        <f>_xlfn.XLOOKUP(D21,Chart_of_Accounts!$A:$A,Chart_of_Accounts!$B:$B,"")</f>
        <v>0</v>
      </c>
      <c r="F21" s="10">
        <f>_xlfn.XLOOKUP(D21,Chart_of_Accounts!$A:$A,Chart_of_Accounts!$C:$C,"")</f>
        <v>0</v>
      </c>
      <c r="G21" s="10">
        <f>_xlfn.XLOOKUP(D21,Chart_of_Accounts!$A:$A,Chart_of_Accounts!$D:$D,"")</f>
        <v>0</v>
      </c>
      <c r="H21" s="10">
        <f>_xlfn.XLOOKUP(D21,Chart_of_Accounts!$A:$A,Chart_of_Accounts!$E:$E,"")</f>
        <v>0</v>
      </c>
      <c r="I21" s="10"/>
      <c r="J21" s="11"/>
      <c r="K21" s="11"/>
      <c r="L21" s="11"/>
      <c r="M21" s="11"/>
      <c r="N21" s="11" t="str">
        <f>IF(A21="","",Dashboard!$B$7)</f>
        <v/>
      </c>
      <c r="O21" s="11" t="str">
        <f t="shared" si="1"/>
        <v/>
      </c>
      <c r="P21" s="11" t="str">
        <f t="shared" si="2"/>
        <v/>
      </c>
      <c r="Q21" s="10"/>
      <c r="R21" s="10"/>
      <c r="S21" s="10"/>
      <c r="T21" s="10"/>
      <c r="U21" s="10"/>
    </row>
    <row r="22" spans="1:21">
      <c r="A22" s="18"/>
      <c r="B22" s="10" t="str">
        <f t="shared" si="0"/>
        <v/>
      </c>
      <c r="C22" s="10"/>
      <c r="D22" s="10"/>
      <c r="E22">
        <f>_xlfn.XLOOKUP(D22,Chart_of_Accounts!$A:$A,Chart_of_Accounts!$B:$B,"")</f>
        <v>0</v>
      </c>
      <c r="F22" s="10">
        <f>_xlfn.XLOOKUP(D22,Chart_of_Accounts!$A:$A,Chart_of_Accounts!$C:$C,"")</f>
        <v>0</v>
      </c>
      <c r="G22" s="10">
        <f>_xlfn.XLOOKUP(D22,Chart_of_Accounts!$A:$A,Chart_of_Accounts!$D:$D,"")</f>
        <v>0</v>
      </c>
      <c r="H22" s="10">
        <f>_xlfn.XLOOKUP(D22,Chart_of_Accounts!$A:$A,Chart_of_Accounts!$E:$E,"")</f>
        <v>0</v>
      </c>
      <c r="I22" s="10"/>
      <c r="J22" s="11"/>
      <c r="K22" s="11"/>
      <c r="L22" s="11"/>
      <c r="M22" s="11"/>
      <c r="N22" s="11" t="str">
        <f>IF(A22="","",Dashboard!$B$7)</f>
        <v/>
      </c>
      <c r="O22" s="11" t="str">
        <f t="shared" si="1"/>
        <v/>
      </c>
      <c r="P22" s="11" t="str">
        <f t="shared" si="2"/>
        <v/>
      </c>
      <c r="Q22" s="10"/>
      <c r="R22" s="10"/>
      <c r="S22" s="10"/>
      <c r="T22" s="10"/>
      <c r="U22" s="10"/>
    </row>
    <row r="23" spans="1:21">
      <c r="A23" s="18"/>
      <c r="B23" s="10" t="str">
        <f t="shared" si="0"/>
        <v/>
      </c>
      <c r="C23" s="10"/>
      <c r="D23" s="10"/>
      <c r="E23">
        <f>_xlfn.XLOOKUP(D23,Chart_of_Accounts!$A:$A,Chart_of_Accounts!$B:$B,"")</f>
        <v>0</v>
      </c>
      <c r="F23" s="10">
        <f>_xlfn.XLOOKUP(D23,Chart_of_Accounts!$A:$A,Chart_of_Accounts!$C:$C,"")</f>
        <v>0</v>
      </c>
      <c r="G23" s="10">
        <f>_xlfn.XLOOKUP(D23,Chart_of_Accounts!$A:$A,Chart_of_Accounts!$D:$D,"")</f>
        <v>0</v>
      </c>
      <c r="H23" s="10">
        <f>_xlfn.XLOOKUP(D23,Chart_of_Accounts!$A:$A,Chart_of_Accounts!$E:$E,"")</f>
        <v>0</v>
      </c>
      <c r="I23" s="10"/>
      <c r="J23" s="11"/>
      <c r="K23" s="11"/>
      <c r="L23" s="11"/>
      <c r="M23" s="11"/>
      <c r="N23" s="11" t="str">
        <f>IF(A23="","",Dashboard!$B$7)</f>
        <v/>
      </c>
      <c r="O23" s="11" t="str">
        <f t="shared" si="1"/>
        <v/>
      </c>
      <c r="P23" s="11" t="str">
        <f t="shared" si="2"/>
        <v/>
      </c>
      <c r="Q23" s="10"/>
      <c r="R23" s="10"/>
      <c r="S23" s="10"/>
      <c r="T23" s="10"/>
      <c r="U23" s="10"/>
    </row>
    <row r="24" spans="1:21">
      <c r="A24" s="18"/>
      <c r="B24" s="10" t="str">
        <f t="shared" si="0"/>
        <v/>
      </c>
      <c r="C24" s="10"/>
      <c r="D24" s="10"/>
      <c r="E24">
        <f>_xlfn.XLOOKUP(D24,Chart_of_Accounts!$A:$A,Chart_of_Accounts!$B:$B,"")</f>
        <v>0</v>
      </c>
      <c r="F24" s="10">
        <f>_xlfn.XLOOKUP(D24,Chart_of_Accounts!$A:$A,Chart_of_Accounts!$C:$C,"")</f>
        <v>0</v>
      </c>
      <c r="G24" s="10">
        <f>_xlfn.XLOOKUP(D24,Chart_of_Accounts!$A:$A,Chart_of_Accounts!$D:$D,"")</f>
        <v>0</v>
      </c>
      <c r="H24" s="10">
        <f>_xlfn.XLOOKUP(D24,Chart_of_Accounts!$A:$A,Chart_of_Accounts!$E:$E,"")</f>
        <v>0</v>
      </c>
      <c r="I24" s="10"/>
      <c r="J24" s="11"/>
      <c r="K24" s="11"/>
      <c r="L24" s="11"/>
      <c r="M24" s="11"/>
      <c r="N24" s="11" t="str">
        <f>IF(A24="","",Dashboard!$B$7)</f>
        <v/>
      </c>
      <c r="O24" s="11" t="str">
        <f t="shared" si="1"/>
        <v/>
      </c>
      <c r="P24" s="11" t="str">
        <f t="shared" si="2"/>
        <v/>
      </c>
      <c r="Q24" s="10"/>
      <c r="R24" s="10"/>
      <c r="S24" s="10"/>
      <c r="T24" s="10"/>
      <c r="U24" s="10"/>
    </row>
    <row r="25" spans="1:21">
      <c r="A25" s="18"/>
      <c r="B25" s="10" t="str">
        <f t="shared" si="0"/>
        <v/>
      </c>
      <c r="C25" s="10"/>
      <c r="D25" s="10"/>
      <c r="E25">
        <f>_xlfn.XLOOKUP(D25,Chart_of_Accounts!$A:$A,Chart_of_Accounts!$B:$B,"")</f>
        <v>0</v>
      </c>
      <c r="F25" s="10">
        <f>_xlfn.XLOOKUP(D25,Chart_of_Accounts!$A:$A,Chart_of_Accounts!$C:$C,"")</f>
        <v>0</v>
      </c>
      <c r="G25" s="10">
        <f>_xlfn.XLOOKUP(D25,Chart_of_Accounts!$A:$A,Chart_of_Accounts!$D:$D,"")</f>
        <v>0</v>
      </c>
      <c r="H25" s="10">
        <f>_xlfn.XLOOKUP(D25,Chart_of_Accounts!$A:$A,Chart_of_Accounts!$E:$E,"")</f>
        <v>0</v>
      </c>
      <c r="I25" s="10"/>
      <c r="J25" s="11"/>
      <c r="K25" s="11"/>
      <c r="L25" s="11"/>
      <c r="M25" s="11"/>
      <c r="N25" s="11" t="str">
        <f>IF(A25="","",Dashboard!$B$7)</f>
        <v/>
      </c>
      <c r="O25" s="11" t="str">
        <f t="shared" si="1"/>
        <v/>
      </c>
      <c r="P25" s="11" t="str">
        <f t="shared" si="2"/>
        <v/>
      </c>
      <c r="Q25" s="10"/>
      <c r="R25" s="10"/>
      <c r="S25" s="10"/>
      <c r="T25" s="10"/>
      <c r="U25" s="10"/>
    </row>
    <row r="26" spans="1:21">
      <c r="A26" s="18"/>
      <c r="B26" s="10" t="str">
        <f t="shared" si="0"/>
        <v/>
      </c>
      <c r="C26" s="10"/>
      <c r="D26" s="10"/>
      <c r="E26" s="10">
        <f>IFERROR(_xlfn.XLOOKUP(D26,Chart_of_Accounts!$A:$A,Chart_of_Accounts!$B:$B,""),"")</f>
        <v>0</v>
      </c>
      <c r="F26" s="10">
        <f>IFERROR(_xlfn.XLOOKUP(D26,Chart_of_Accounts!$A:$A,Chart_of_Accounts!$C:$C,""),"")</f>
        <v>0</v>
      </c>
      <c r="G26" s="10">
        <f>IFERROR(_xlfn.XLOOKUP(D26,Chart_of_Accounts!$A:$A,Chart_of_Accounts!$D:$D,""),"")</f>
        <v>0</v>
      </c>
      <c r="H26" s="10">
        <f>IFERROR(_xlfn.XLOOKUP(D26,Chart_of_Accounts!$A:$A,Chart_of_Accounts!$E:$E,""),"")</f>
        <v>0</v>
      </c>
      <c r="I26" s="10"/>
      <c r="J26" s="11"/>
      <c r="K26" s="11"/>
      <c r="L26" s="11"/>
      <c r="M26" s="11"/>
      <c r="N26" s="11" t="str">
        <f>IF(A26="","",Dashboard!$B$7)</f>
        <v/>
      </c>
      <c r="O26" s="11" t="str">
        <f t="shared" si="1"/>
        <v/>
      </c>
      <c r="P26" s="11" t="str">
        <f t="shared" si="2"/>
        <v/>
      </c>
      <c r="Q26" s="10"/>
      <c r="R26" s="10"/>
      <c r="S26" s="10"/>
      <c r="T26" s="10"/>
      <c r="U26" s="10"/>
    </row>
    <row r="27" spans="1:21">
      <c r="A27" s="18"/>
      <c r="B27" s="10" t="str">
        <f t="shared" si="0"/>
        <v/>
      </c>
      <c r="C27" s="10"/>
      <c r="D27" s="10"/>
      <c r="E27" s="10">
        <f>IFERROR(_xlfn.XLOOKUP(D27,Chart_of_Accounts!$A:$A,Chart_of_Accounts!$B:$B,""),"")</f>
        <v>0</v>
      </c>
      <c r="F27" s="10">
        <f>IFERROR(_xlfn.XLOOKUP(D27,Chart_of_Accounts!$A:$A,Chart_of_Accounts!$C:$C,""),"")</f>
        <v>0</v>
      </c>
      <c r="G27" s="10">
        <f>IFERROR(_xlfn.XLOOKUP(D27,Chart_of_Accounts!$A:$A,Chart_of_Accounts!$D:$D,""),"")</f>
        <v>0</v>
      </c>
      <c r="H27" s="10">
        <f>IFERROR(_xlfn.XLOOKUP(D27,Chart_of_Accounts!$A:$A,Chart_of_Accounts!$E:$E,""),"")</f>
        <v>0</v>
      </c>
      <c r="I27" s="10"/>
      <c r="J27" s="11"/>
      <c r="K27" s="11"/>
      <c r="L27" s="11"/>
      <c r="M27" s="11"/>
      <c r="N27" s="11" t="str">
        <f>IF(A27="","",Dashboard!$B$7)</f>
        <v/>
      </c>
      <c r="O27" s="11" t="str">
        <f t="shared" si="1"/>
        <v/>
      </c>
      <c r="P27" s="11" t="str">
        <f t="shared" si="2"/>
        <v/>
      </c>
      <c r="Q27" s="10"/>
      <c r="R27" s="10"/>
      <c r="S27" s="10"/>
      <c r="T27" s="10"/>
      <c r="U27" s="10"/>
    </row>
    <row r="28" spans="1:21">
      <c r="A28" s="18"/>
      <c r="B28" s="10" t="str">
        <f t="shared" si="0"/>
        <v/>
      </c>
      <c r="C28" s="10"/>
      <c r="D28" s="10"/>
      <c r="E28" s="10">
        <f>IFERROR(_xlfn.XLOOKUP(D28,Chart_of_Accounts!$A:$A,Chart_of_Accounts!$B:$B,""),"")</f>
        <v>0</v>
      </c>
      <c r="F28" s="10">
        <f>IFERROR(_xlfn.XLOOKUP(D28,Chart_of_Accounts!$A:$A,Chart_of_Accounts!$C:$C,""),"")</f>
        <v>0</v>
      </c>
      <c r="G28" s="10">
        <f>IFERROR(_xlfn.XLOOKUP(D28,Chart_of_Accounts!$A:$A,Chart_of_Accounts!$D:$D,""),"")</f>
        <v>0</v>
      </c>
      <c r="H28" s="10">
        <f>IFERROR(_xlfn.XLOOKUP(D28,Chart_of_Accounts!$A:$A,Chart_of_Accounts!$E:$E,""),"")</f>
        <v>0</v>
      </c>
      <c r="I28" s="10"/>
      <c r="J28" s="11"/>
      <c r="K28" s="11"/>
      <c r="L28" s="11"/>
      <c r="M28" s="11"/>
      <c r="N28" s="11" t="str">
        <f>IF(A28="","",Dashboard!$B$7)</f>
        <v/>
      </c>
      <c r="O28" s="11" t="str">
        <f t="shared" si="1"/>
        <v/>
      </c>
      <c r="P28" s="11" t="str">
        <f t="shared" si="2"/>
        <v/>
      </c>
      <c r="Q28" s="10"/>
      <c r="R28" s="10"/>
      <c r="S28" s="10"/>
      <c r="T28" s="10"/>
      <c r="U28" s="10"/>
    </row>
    <row r="29" spans="1:21">
      <c r="A29" s="18"/>
      <c r="B29" s="10" t="str">
        <f t="shared" si="0"/>
        <v/>
      </c>
      <c r="C29" s="10"/>
      <c r="D29" s="10"/>
      <c r="E29" s="10">
        <f>IFERROR(_xlfn.XLOOKUP(D29,Chart_of_Accounts!$A:$A,Chart_of_Accounts!$B:$B,""),"")</f>
        <v>0</v>
      </c>
      <c r="F29" s="10">
        <f>IFERROR(_xlfn.XLOOKUP(D29,Chart_of_Accounts!$A:$A,Chart_of_Accounts!$C:$C,""),"")</f>
        <v>0</v>
      </c>
      <c r="G29" s="10">
        <f>IFERROR(_xlfn.XLOOKUP(D29,Chart_of_Accounts!$A:$A,Chart_of_Accounts!$D:$D,""),"")</f>
        <v>0</v>
      </c>
      <c r="H29" s="10">
        <f>IFERROR(_xlfn.XLOOKUP(D29,Chart_of_Accounts!$A:$A,Chart_of_Accounts!$E:$E,""),"")</f>
        <v>0</v>
      </c>
      <c r="I29" s="10"/>
      <c r="J29" s="11"/>
      <c r="K29" s="11"/>
      <c r="L29" s="11"/>
      <c r="M29" s="11"/>
      <c r="N29" s="11" t="str">
        <f>IF(A29="","",Dashboard!$B$7)</f>
        <v/>
      </c>
      <c r="O29" s="11" t="str">
        <f t="shared" si="1"/>
        <v/>
      </c>
      <c r="P29" s="11" t="str">
        <f t="shared" si="2"/>
        <v/>
      </c>
      <c r="Q29" s="10"/>
      <c r="R29" s="10"/>
      <c r="S29" s="10"/>
      <c r="T29" s="10"/>
      <c r="U29" s="10"/>
    </row>
    <row r="30" spans="1:21">
      <c r="A30" s="18"/>
      <c r="B30" s="10" t="str">
        <f t="shared" si="0"/>
        <v/>
      </c>
      <c r="C30" s="10"/>
      <c r="D30" s="10"/>
      <c r="E30" s="10">
        <f>IFERROR(_xlfn.XLOOKUP(D30,Chart_of_Accounts!$A:$A,Chart_of_Accounts!$B:$B,""),"")</f>
        <v>0</v>
      </c>
      <c r="F30" s="10">
        <f>IFERROR(_xlfn.XLOOKUP(D30,Chart_of_Accounts!$A:$A,Chart_of_Accounts!$C:$C,""),"")</f>
        <v>0</v>
      </c>
      <c r="G30" s="10">
        <f>IFERROR(_xlfn.XLOOKUP(D30,Chart_of_Accounts!$A:$A,Chart_of_Accounts!$D:$D,""),"")</f>
        <v>0</v>
      </c>
      <c r="H30" s="10">
        <f>IFERROR(_xlfn.XLOOKUP(D30,Chart_of_Accounts!$A:$A,Chart_of_Accounts!$E:$E,""),"")</f>
        <v>0</v>
      </c>
      <c r="I30" s="10"/>
      <c r="J30" s="11"/>
      <c r="K30" s="11"/>
      <c r="L30" s="11"/>
      <c r="M30" s="11"/>
      <c r="N30" s="11" t="str">
        <f>IF(A30="","",Dashboard!$B$7)</f>
        <v/>
      </c>
      <c r="O30" s="11" t="str">
        <f t="shared" si="1"/>
        <v/>
      </c>
      <c r="P30" s="11" t="str">
        <f t="shared" si="2"/>
        <v/>
      </c>
      <c r="Q30" s="10"/>
      <c r="R30" s="10"/>
      <c r="S30" s="10"/>
      <c r="T30" s="10"/>
      <c r="U30" s="10"/>
    </row>
    <row r="31" spans="1:21">
      <c r="A31" s="18"/>
      <c r="B31" s="10" t="str">
        <f t="shared" si="0"/>
        <v/>
      </c>
      <c r="C31" s="10"/>
      <c r="D31" s="10"/>
      <c r="E31" s="10">
        <f>IFERROR(_xlfn.XLOOKUP(D31,Chart_of_Accounts!$A:$A,Chart_of_Accounts!$B:$B,""),"")</f>
        <v>0</v>
      </c>
      <c r="F31" s="10">
        <f>IFERROR(_xlfn.XLOOKUP(D31,Chart_of_Accounts!$A:$A,Chart_of_Accounts!$C:$C,""),"")</f>
        <v>0</v>
      </c>
      <c r="G31" s="10">
        <f>IFERROR(_xlfn.XLOOKUP(D31,Chart_of_Accounts!$A:$A,Chart_of_Accounts!$D:$D,""),"")</f>
        <v>0</v>
      </c>
      <c r="H31" s="10">
        <f>IFERROR(_xlfn.XLOOKUP(D31,Chart_of_Accounts!$A:$A,Chart_of_Accounts!$E:$E,""),"")</f>
        <v>0</v>
      </c>
      <c r="I31" s="10"/>
      <c r="J31" s="11"/>
      <c r="K31" s="11"/>
      <c r="L31" s="11"/>
      <c r="M31" s="11"/>
      <c r="N31" s="11" t="str">
        <f>IF(A31="","",Dashboard!$B$7)</f>
        <v/>
      </c>
      <c r="O31" s="11" t="str">
        <f t="shared" si="1"/>
        <v/>
      </c>
      <c r="P31" s="11" t="str">
        <f t="shared" si="2"/>
        <v/>
      </c>
      <c r="Q31" s="10"/>
      <c r="R31" s="10"/>
      <c r="S31" s="10"/>
      <c r="T31" s="10"/>
      <c r="U31" s="10"/>
    </row>
    <row r="32" spans="1:21">
      <c r="A32" s="18"/>
      <c r="B32" s="10" t="str">
        <f t="shared" si="0"/>
        <v/>
      </c>
      <c r="C32" s="10"/>
      <c r="D32" s="10"/>
      <c r="E32" s="10">
        <f>IFERROR(_xlfn.XLOOKUP(D32,Chart_of_Accounts!$A:$A,Chart_of_Accounts!$B:$B,""),"")</f>
        <v>0</v>
      </c>
      <c r="F32" s="10">
        <f>IFERROR(_xlfn.XLOOKUP(D32,Chart_of_Accounts!$A:$A,Chart_of_Accounts!$C:$C,""),"")</f>
        <v>0</v>
      </c>
      <c r="G32" s="10">
        <f>IFERROR(_xlfn.XLOOKUP(D32,Chart_of_Accounts!$A:$A,Chart_of_Accounts!$D:$D,""),"")</f>
        <v>0</v>
      </c>
      <c r="H32" s="10">
        <f>IFERROR(_xlfn.XLOOKUP(D32,Chart_of_Accounts!$A:$A,Chart_of_Accounts!$E:$E,""),"")</f>
        <v>0</v>
      </c>
      <c r="I32" s="10"/>
      <c r="J32" s="11"/>
      <c r="K32" s="11"/>
      <c r="L32" s="11"/>
      <c r="M32" s="11"/>
      <c r="N32" s="11" t="str">
        <f>IF(A32="","",Dashboard!$B$7)</f>
        <v/>
      </c>
      <c r="O32" s="11" t="str">
        <f t="shared" si="1"/>
        <v/>
      </c>
      <c r="P32" s="11" t="str">
        <f t="shared" si="2"/>
        <v/>
      </c>
      <c r="Q32" s="10"/>
      <c r="R32" s="10"/>
      <c r="S32" s="10"/>
      <c r="T32" s="10"/>
      <c r="U32" s="10"/>
    </row>
    <row r="33" spans="1:21">
      <c r="A33" s="18"/>
      <c r="B33" s="10" t="str">
        <f t="shared" si="0"/>
        <v/>
      </c>
      <c r="C33" s="10"/>
      <c r="D33" s="10"/>
      <c r="E33" s="10">
        <f>IFERROR(_xlfn.XLOOKUP(D33,Chart_of_Accounts!$A:$A,Chart_of_Accounts!$B:$B,""),"")</f>
        <v>0</v>
      </c>
      <c r="F33" s="10">
        <f>IFERROR(_xlfn.XLOOKUP(D33,Chart_of_Accounts!$A:$A,Chart_of_Accounts!$C:$C,""),"")</f>
        <v>0</v>
      </c>
      <c r="G33" s="10">
        <f>IFERROR(_xlfn.XLOOKUP(D33,Chart_of_Accounts!$A:$A,Chart_of_Accounts!$D:$D,""),"")</f>
        <v>0</v>
      </c>
      <c r="H33" s="10">
        <f>IFERROR(_xlfn.XLOOKUP(D33,Chart_of_Accounts!$A:$A,Chart_of_Accounts!$E:$E,""),"")</f>
        <v>0</v>
      </c>
      <c r="I33" s="10"/>
      <c r="J33" s="11"/>
      <c r="K33" s="11"/>
      <c r="L33" s="11"/>
      <c r="M33" s="11"/>
      <c r="N33" s="11" t="str">
        <f>IF(A33="","",Dashboard!$B$7)</f>
        <v/>
      </c>
      <c r="O33" s="11" t="str">
        <f t="shared" si="1"/>
        <v/>
      </c>
      <c r="P33" s="11" t="str">
        <f t="shared" si="2"/>
        <v/>
      </c>
      <c r="Q33" s="10"/>
      <c r="R33" s="10"/>
      <c r="S33" s="10"/>
      <c r="T33" s="10"/>
      <c r="U33" s="10"/>
    </row>
    <row r="34" spans="1:21">
      <c r="A34" s="18"/>
      <c r="B34" s="10" t="str">
        <f t="shared" si="0"/>
        <v/>
      </c>
      <c r="C34" s="10"/>
      <c r="D34" s="10"/>
      <c r="E34" s="10">
        <f>IFERROR(_xlfn.XLOOKUP(D34,Chart_of_Accounts!$A:$A,Chart_of_Accounts!$B:$B,""),"")</f>
        <v>0</v>
      </c>
      <c r="F34" s="10">
        <f>IFERROR(_xlfn.XLOOKUP(D34,Chart_of_Accounts!$A:$A,Chart_of_Accounts!$C:$C,""),"")</f>
        <v>0</v>
      </c>
      <c r="G34" s="10">
        <f>IFERROR(_xlfn.XLOOKUP(D34,Chart_of_Accounts!$A:$A,Chart_of_Accounts!$D:$D,""),"")</f>
        <v>0</v>
      </c>
      <c r="H34" s="10">
        <f>IFERROR(_xlfn.XLOOKUP(D34,Chart_of_Accounts!$A:$A,Chart_of_Accounts!$E:$E,""),"")</f>
        <v>0</v>
      </c>
      <c r="I34" s="10"/>
      <c r="J34" s="11"/>
      <c r="K34" s="11"/>
      <c r="L34" s="11"/>
      <c r="M34" s="11"/>
      <c r="N34" s="11" t="str">
        <f>IF(A34="","",Dashboard!$B$7)</f>
        <v/>
      </c>
      <c r="O34" s="11" t="str">
        <f t="shared" si="1"/>
        <v/>
      </c>
      <c r="P34" s="11" t="str">
        <f t="shared" si="2"/>
        <v/>
      </c>
      <c r="Q34" s="10"/>
      <c r="R34" s="10"/>
      <c r="S34" s="10"/>
      <c r="T34" s="10"/>
      <c r="U34" s="10"/>
    </row>
    <row r="35" spans="1:21">
      <c r="A35" s="18"/>
      <c r="B35" s="10" t="str">
        <f t="shared" si="0"/>
        <v/>
      </c>
      <c r="C35" s="10"/>
      <c r="D35" s="10"/>
      <c r="E35" s="10">
        <f>IFERROR(_xlfn.XLOOKUP(D35,Chart_of_Accounts!$A:$A,Chart_of_Accounts!$B:$B,""),"")</f>
        <v>0</v>
      </c>
      <c r="F35" s="10">
        <f>IFERROR(_xlfn.XLOOKUP(D35,Chart_of_Accounts!$A:$A,Chart_of_Accounts!$C:$C,""),"")</f>
        <v>0</v>
      </c>
      <c r="G35" s="10">
        <f>IFERROR(_xlfn.XLOOKUP(D35,Chart_of_Accounts!$A:$A,Chart_of_Accounts!$D:$D,""),"")</f>
        <v>0</v>
      </c>
      <c r="H35" s="10">
        <f>IFERROR(_xlfn.XLOOKUP(D35,Chart_of_Accounts!$A:$A,Chart_of_Accounts!$E:$E,""),"")</f>
        <v>0</v>
      </c>
      <c r="I35" s="10"/>
      <c r="J35" s="11"/>
      <c r="K35" s="11"/>
      <c r="L35" s="11"/>
      <c r="M35" s="11"/>
      <c r="N35" s="11" t="str">
        <f>IF(A35="","",Dashboard!$B$7)</f>
        <v/>
      </c>
      <c r="O35" s="11" t="str">
        <f t="shared" si="1"/>
        <v/>
      </c>
      <c r="P35" s="11" t="str">
        <f t="shared" si="2"/>
        <v/>
      </c>
      <c r="Q35" s="10"/>
      <c r="R35" s="10"/>
      <c r="S35" s="10"/>
      <c r="T35" s="10"/>
      <c r="U35" s="10"/>
    </row>
    <row r="36" spans="1:21">
      <c r="A36" s="18"/>
      <c r="B36" s="10" t="str">
        <f t="shared" si="0"/>
        <v/>
      </c>
      <c r="C36" s="10"/>
      <c r="D36" s="10"/>
      <c r="E36" s="10">
        <f>IFERROR(_xlfn.XLOOKUP(D36,Chart_of_Accounts!$A:$A,Chart_of_Accounts!$B:$B,""),"")</f>
        <v>0</v>
      </c>
      <c r="F36" s="10">
        <f>IFERROR(_xlfn.XLOOKUP(D36,Chart_of_Accounts!$A:$A,Chart_of_Accounts!$C:$C,""),"")</f>
        <v>0</v>
      </c>
      <c r="G36" s="10">
        <f>IFERROR(_xlfn.XLOOKUP(D36,Chart_of_Accounts!$A:$A,Chart_of_Accounts!$D:$D,""),"")</f>
        <v>0</v>
      </c>
      <c r="H36" s="10">
        <f>IFERROR(_xlfn.XLOOKUP(D36,Chart_of_Accounts!$A:$A,Chart_of_Accounts!$E:$E,""),"")</f>
        <v>0</v>
      </c>
      <c r="I36" s="10"/>
      <c r="J36" s="11"/>
      <c r="K36" s="11"/>
      <c r="L36" s="11"/>
      <c r="M36" s="11"/>
      <c r="N36" s="11" t="str">
        <f>IF(A36="","",Dashboard!$B$7)</f>
        <v/>
      </c>
      <c r="O36" s="11" t="str">
        <f t="shared" si="1"/>
        <v/>
      </c>
      <c r="P36" s="11" t="str">
        <f t="shared" si="2"/>
        <v/>
      </c>
      <c r="Q36" s="10"/>
      <c r="R36" s="10"/>
      <c r="S36" s="10"/>
      <c r="T36" s="10"/>
      <c r="U36" s="10"/>
    </row>
    <row r="37" spans="1:21">
      <c r="A37" s="18"/>
      <c r="B37" s="10" t="str">
        <f t="shared" si="0"/>
        <v/>
      </c>
      <c r="C37" s="10"/>
      <c r="D37" s="10"/>
      <c r="E37" s="10">
        <f>IFERROR(_xlfn.XLOOKUP(D37,Chart_of_Accounts!$A:$A,Chart_of_Accounts!$B:$B,""),"")</f>
        <v>0</v>
      </c>
      <c r="F37" s="10">
        <f>IFERROR(_xlfn.XLOOKUP(D37,Chart_of_Accounts!$A:$A,Chart_of_Accounts!$C:$C,""),"")</f>
        <v>0</v>
      </c>
      <c r="G37" s="10">
        <f>IFERROR(_xlfn.XLOOKUP(D37,Chart_of_Accounts!$A:$A,Chart_of_Accounts!$D:$D,""),"")</f>
        <v>0</v>
      </c>
      <c r="H37" s="10">
        <f>IFERROR(_xlfn.XLOOKUP(D37,Chart_of_Accounts!$A:$A,Chart_of_Accounts!$E:$E,""),"")</f>
        <v>0</v>
      </c>
      <c r="I37" s="10"/>
      <c r="J37" s="11"/>
      <c r="K37" s="11"/>
      <c r="L37" s="11"/>
      <c r="M37" s="11"/>
      <c r="N37" s="11" t="str">
        <f>IF(A37="","",Dashboard!$B$7)</f>
        <v/>
      </c>
      <c r="O37" s="11" t="str">
        <f t="shared" si="1"/>
        <v/>
      </c>
      <c r="P37" s="11" t="str">
        <f t="shared" si="2"/>
        <v/>
      </c>
      <c r="Q37" s="10"/>
      <c r="R37" s="10"/>
      <c r="S37" s="10"/>
      <c r="T37" s="10"/>
      <c r="U37" s="10"/>
    </row>
    <row r="38" spans="1:21">
      <c r="A38" s="18"/>
      <c r="B38" s="10" t="str">
        <f t="shared" si="0"/>
        <v/>
      </c>
      <c r="C38" s="10"/>
      <c r="D38" s="10"/>
      <c r="E38" s="10">
        <f>IFERROR(_xlfn.XLOOKUP(D38,Chart_of_Accounts!$A:$A,Chart_of_Accounts!$B:$B,""),"")</f>
        <v>0</v>
      </c>
      <c r="F38" s="10">
        <f>IFERROR(_xlfn.XLOOKUP(D38,Chart_of_Accounts!$A:$A,Chart_of_Accounts!$C:$C,""),"")</f>
        <v>0</v>
      </c>
      <c r="G38" s="10">
        <f>IFERROR(_xlfn.XLOOKUP(D38,Chart_of_Accounts!$A:$A,Chart_of_Accounts!$D:$D,""),"")</f>
        <v>0</v>
      </c>
      <c r="H38" s="10">
        <f>IFERROR(_xlfn.XLOOKUP(D38,Chart_of_Accounts!$A:$A,Chart_of_Accounts!$E:$E,""),"")</f>
        <v>0</v>
      </c>
      <c r="I38" s="10"/>
      <c r="J38" s="11"/>
      <c r="K38" s="11"/>
      <c r="L38" s="11"/>
      <c r="M38" s="11"/>
      <c r="N38" s="11" t="str">
        <f>IF(A38="","",Dashboard!$B$7)</f>
        <v/>
      </c>
      <c r="O38" s="11" t="str">
        <f t="shared" si="1"/>
        <v/>
      </c>
      <c r="P38" s="11" t="str">
        <f t="shared" si="2"/>
        <v/>
      </c>
      <c r="Q38" s="10"/>
      <c r="R38" s="10"/>
      <c r="S38" s="10"/>
      <c r="T38" s="10"/>
      <c r="U38" s="10"/>
    </row>
    <row r="39" spans="1:21">
      <c r="A39" s="18"/>
      <c r="B39" s="10" t="str">
        <f t="shared" si="0"/>
        <v/>
      </c>
      <c r="C39" s="10"/>
      <c r="D39" s="10"/>
      <c r="E39" s="10">
        <f>IFERROR(_xlfn.XLOOKUP(D39,Chart_of_Accounts!$A:$A,Chart_of_Accounts!$B:$B,""),"")</f>
        <v>0</v>
      </c>
      <c r="F39" s="10">
        <f>IFERROR(_xlfn.XLOOKUP(D39,Chart_of_Accounts!$A:$A,Chart_of_Accounts!$C:$C,""),"")</f>
        <v>0</v>
      </c>
      <c r="G39" s="10">
        <f>IFERROR(_xlfn.XLOOKUP(D39,Chart_of_Accounts!$A:$A,Chart_of_Accounts!$D:$D,""),"")</f>
        <v>0</v>
      </c>
      <c r="H39" s="10">
        <f>IFERROR(_xlfn.XLOOKUP(D39,Chart_of_Accounts!$A:$A,Chart_of_Accounts!$E:$E,""),"")</f>
        <v>0</v>
      </c>
      <c r="I39" s="10"/>
      <c r="J39" s="11"/>
      <c r="K39" s="11"/>
      <c r="L39" s="11"/>
      <c r="M39" s="11"/>
      <c r="N39" s="11" t="str">
        <f>IF(A39="","",Dashboard!$B$7)</f>
        <v/>
      </c>
      <c r="O39" s="11" t="str">
        <f t="shared" si="1"/>
        <v/>
      </c>
      <c r="P39" s="11" t="str">
        <f t="shared" si="2"/>
        <v/>
      </c>
      <c r="Q39" s="10"/>
      <c r="R39" s="10"/>
      <c r="S39" s="10"/>
      <c r="T39" s="10"/>
      <c r="U39" s="10"/>
    </row>
    <row r="40" spans="1:21">
      <c r="A40" s="18"/>
      <c r="B40" s="10" t="str">
        <f t="shared" si="0"/>
        <v/>
      </c>
      <c r="C40" s="10"/>
      <c r="D40" s="10"/>
      <c r="E40" s="10">
        <f>IFERROR(_xlfn.XLOOKUP(D40,Chart_of_Accounts!$A:$A,Chart_of_Accounts!$B:$B,""),"")</f>
        <v>0</v>
      </c>
      <c r="F40" s="10">
        <f>IFERROR(_xlfn.XLOOKUP(D40,Chart_of_Accounts!$A:$A,Chart_of_Accounts!$C:$C,""),"")</f>
        <v>0</v>
      </c>
      <c r="G40" s="10">
        <f>IFERROR(_xlfn.XLOOKUP(D40,Chart_of_Accounts!$A:$A,Chart_of_Accounts!$D:$D,""),"")</f>
        <v>0</v>
      </c>
      <c r="H40" s="10">
        <f>IFERROR(_xlfn.XLOOKUP(D40,Chart_of_Accounts!$A:$A,Chart_of_Accounts!$E:$E,""),"")</f>
        <v>0</v>
      </c>
      <c r="I40" s="10"/>
      <c r="J40" s="11"/>
      <c r="K40" s="11"/>
      <c r="L40" s="11"/>
      <c r="M40" s="11"/>
      <c r="N40" s="11" t="str">
        <f>IF(A40="","",Dashboard!$B$7)</f>
        <v/>
      </c>
      <c r="O40" s="11" t="str">
        <f t="shared" si="1"/>
        <v/>
      </c>
      <c r="P40" s="11" t="str">
        <f t="shared" si="2"/>
        <v/>
      </c>
      <c r="Q40" s="10"/>
      <c r="R40" s="10"/>
      <c r="S40" s="10"/>
      <c r="T40" s="10"/>
      <c r="U40" s="10"/>
    </row>
    <row r="41" spans="1:21">
      <c r="A41" s="18"/>
      <c r="B41" s="10" t="str">
        <f t="shared" si="0"/>
        <v/>
      </c>
      <c r="C41" s="10"/>
      <c r="D41" s="10"/>
      <c r="E41" s="10">
        <f>IFERROR(_xlfn.XLOOKUP(D41,Chart_of_Accounts!$A:$A,Chart_of_Accounts!$B:$B,""),"")</f>
        <v>0</v>
      </c>
      <c r="F41" s="10">
        <f>IFERROR(_xlfn.XLOOKUP(D41,Chart_of_Accounts!$A:$A,Chart_of_Accounts!$C:$C,""),"")</f>
        <v>0</v>
      </c>
      <c r="G41" s="10">
        <f>IFERROR(_xlfn.XLOOKUP(D41,Chart_of_Accounts!$A:$A,Chart_of_Accounts!$D:$D,""),"")</f>
        <v>0</v>
      </c>
      <c r="H41" s="10">
        <f>IFERROR(_xlfn.XLOOKUP(D41,Chart_of_Accounts!$A:$A,Chart_of_Accounts!$E:$E,""),"")</f>
        <v>0</v>
      </c>
      <c r="I41" s="10"/>
      <c r="J41" s="11"/>
      <c r="K41" s="11"/>
      <c r="L41" s="11"/>
      <c r="M41" s="11"/>
      <c r="N41" s="11" t="str">
        <f>IF(A41="","",Dashboard!$B$7)</f>
        <v/>
      </c>
      <c r="O41" s="11" t="str">
        <f t="shared" si="1"/>
        <v/>
      </c>
      <c r="P41" s="11" t="str">
        <f t="shared" si="2"/>
        <v/>
      </c>
      <c r="Q41" s="10"/>
      <c r="R41" s="10"/>
      <c r="S41" s="10"/>
      <c r="T41" s="10"/>
      <c r="U41" s="10"/>
    </row>
    <row r="42" spans="1:21">
      <c r="A42" s="18"/>
      <c r="B42" s="10" t="str">
        <f t="shared" si="0"/>
        <v/>
      </c>
      <c r="C42" s="10"/>
      <c r="D42" s="10"/>
      <c r="E42" s="10">
        <f>IFERROR(_xlfn.XLOOKUP(D42,Chart_of_Accounts!$A:$A,Chart_of_Accounts!$B:$B,""),"")</f>
        <v>0</v>
      </c>
      <c r="F42" s="10">
        <f>IFERROR(_xlfn.XLOOKUP(D42,Chart_of_Accounts!$A:$A,Chart_of_Accounts!$C:$C,""),"")</f>
        <v>0</v>
      </c>
      <c r="G42" s="10">
        <f>IFERROR(_xlfn.XLOOKUP(D42,Chart_of_Accounts!$A:$A,Chart_of_Accounts!$D:$D,""),"")</f>
        <v>0</v>
      </c>
      <c r="H42" s="10">
        <f>IFERROR(_xlfn.XLOOKUP(D42,Chart_of_Accounts!$A:$A,Chart_of_Accounts!$E:$E,""),"")</f>
        <v>0</v>
      </c>
      <c r="I42" s="10"/>
      <c r="J42" s="11"/>
      <c r="K42" s="11"/>
      <c r="L42" s="11"/>
      <c r="M42" s="11"/>
      <c r="N42" s="11" t="str">
        <f>IF(A42="","",Dashboard!$B$7)</f>
        <v/>
      </c>
      <c r="O42" s="11" t="str">
        <f t="shared" si="1"/>
        <v/>
      </c>
      <c r="P42" s="11" t="str">
        <f t="shared" si="2"/>
        <v/>
      </c>
      <c r="Q42" s="10"/>
      <c r="R42" s="10"/>
      <c r="S42" s="10"/>
      <c r="T42" s="10"/>
      <c r="U42" s="10"/>
    </row>
    <row r="43" spans="1:21">
      <c r="A43" s="18"/>
      <c r="B43" s="10" t="str">
        <f t="shared" si="0"/>
        <v/>
      </c>
      <c r="C43" s="10"/>
      <c r="D43" s="10"/>
      <c r="E43" s="10">
        <f>IFERROR(_xlfn.XLOOKUP(D43,Chart_of_Accounts!$A:$A,Chart_of_Accounts!$B:$B,""),"")</f>
        <v>0</v>
      </c>
      <c r="F43" s="10">
        <f>IFERROR(_xlfn.XLOOKUP(D43,Chart_of_Accounts!$A:$A,Chart_of_Accounts!$C:$C,""),"")</f>
        <v>0</v>
      </c>
      <c r="G43" s="10">
        <f>IFERROR(_xlfn.XLOOKUP(D43,Chart_of_Accounts!$A:$A,Chart_of_Accounts!$D:$D,""),"")</f>
        <v>0</v>
      </c>
      <c r="H43" s="10">
        <f>IFERROR(_xlfn.XLOOKUP(D43,Chart_of_Accounts!$A:$A,Chart_of_Accounts!$E:$E,""),"")</f>
        <v>0</v>
      </c>
      <c r="I43" s="10"/>
      <c r="J43" s="11"/>
      <c r="K43" s="11"/>
      <c r="L43" s="11"/>
      <c r="M43" s="11"/>
      <c r="N43" s="11" t="str">
        <f>IF(A43="","",Dashboard!$B$7)</f>
        <v/>
      </c>
      <c r="O43" s="11" t="str">
        <f t="shared" si="1"/>
        <v/>
      </c>
      <c r="P43" s="11" t="str">
        <f t="shared" si="2"/>
        <v/>
      </c>
      <c r="Q43" s="10"/>
      <c r="R43" s="10"/>
      <c r="S43" s="10"/>
      <c r="T43" s="10"/>
      <c r="U43" s="10"/>
    </row>
    <row r="44" spans="1:21">
      <c r="A44" s="18"/>
      <c r="B44" s="10" t="str">
        <f t="shared" si="0"/>
        <v/>
      </c>
      <c r="C44" s="10"/>
      <c r="D44" s="10"/>
      <c r="E44" s="10">
        <f>IFERROR(_xlfn.XLOOKUP(D44,Chart_of_Accounts!$A:$A,Chart_of_Accounts!$B:$B,""),"")</f>
        <v>0</v>
      </c>
      <c r="F44" s="10">
        <f>IFERROR(_xlfn.XLOOKUP(D44,Chart_of_Accounts!$A:$A,Chart_of_Accounts!$C:$C,""),"")</f>
        <v>0</v>
      </c>
      <c r="G44" s="10">
        <f>IFERROR(_xlfn.XLOOKUP(D44,Chart_of_Accounts!$A:$A,Chart_of_Accounts!$D:$D,""),"")</f>
        <v>0</v>
      </c>
      <c r="H44" s="10">
        <f>IFERROR(_xlfn.XLOOKUP(D44,Chart_of_Accounts!$A:$A,Chart_of_Accounts!$E:$E,""),"")</f>
        <v>0</v>
      </c>
      <c r="I44" s="10"/>
      <c r="J44" s="11"/>
      <c r="K44" s="11"/>
      <c r="L44" s="11"/>
      <c r="M44" s="11"/>
      <c r="N44" s="11" t="str">
        <f>IF(A44="","",Dashboard!$B$7)</f>
        <v/>
      </c>
      <c r="O44" s="11" t="str">
        <f t="shared" si="1"/>
        <v/>
      </c>
      <c r="P44" s="11" t="str">
        <f t="shared" si="2"/>
        <v/>
      </c>
      <c r="Q44" s="10"/>
      <c r="R44" s="10"/>
      <c r="S44" s="10"/>
      <c r="T44" s="10"/>
      <c r="U44" s="10"/>
    </row>
    <row r="45" spans="1:21">
      <c r="A45" s="18"/>
      <c r="B45" s="10" t="str">
        <f t="shared" si="0"/>
        <v/>
      </c>
      <c r="C45" s="10"/>
      <c r="D45" s="10"/>
      <c r="E45" s="10">
        <f>IFERROR(_xlfn.XLOOKUP(D45,Chart_of_Accounts!$A:$A,Chart_of_Accounts!$B:$B,""),"")</f>
        <v>0</v>
      </c>
      <c r="F45" s="10">
        <f>IFERROR(_xlfn.XLOOKUP(D45,Chart_of_Accounts!$A:$A,Chart_of_Accounts!$C:$C,""),"")</f>
        <v>0</v>
      </c>
      <c r="G45" s="10">
        <f>IFERROR(_xlfn.XLOOKUP(D45,Chart_of_Accounts!$A:$A,Chart_of_Accounts!$D:$D,""),"")</f>
        <v>0</v>
      </c>
      <c r="H45" s="10">
        <f>IFERROR(_xlfn.XLOOKUP(D45,Chart_of_Accounts!$A:$A,Chart_of_Accounts!$E:$E,""),"")</f>
        <v>0</v>
      </c>
      <c r="I45" s="10"/>
      <c r="J45" s="11"/>
      <c r="K45" s="11"/>
      <c r="L45" s="11"/>
      <c r="M45" s="11"/>
      <c r="N45" s="11" t="str">
        <f>IF(A45="","",Dashboard!$B$7)</f>
        <v/>
      </c>
      <c r="O45" s="11" t="str">
        <f t="shared" si="1"/>
        <v/>
      </c>
      <c r="P45" s="11" t="str">
        <f t="shared" si="2"/>
        <v/>
      </c>
      <c r="Q45" s="10"/>
      <c r="R45" s="10"/>
      <c r="S45" s="10"/>
      <c r="T45" s="10"/>
      <c r="U45" s="10"/>
    </row>
    <row r="46" spans="1:21">
      <c r="A46" s="18"/>
      <c r="B46" s="10" t="str">
        <f t="shared" si="0"/>
        <v/>
      </c>
      <c r="C46" s="10"/>
      <c r="D46" s="10"/>
      <c r="E46" s="10">
        <f>IFERROR(_xlfn.XLOOKUP(D46,Chart_of_Accounts!$A:$A,Chart_of_Accounts!$B:$B,""),"")</f>
        <v>0</v>
      </c>
      <c r="F46" s="10">
        <f>IFERROR(_xlfn.XLOOKUP(D46,Chart_of_Accounts!$A:$A,Chart_of_Accounts!$C:$C,""),"")</f>
        <v>0</v>
      </c>
      <c r="G46" s="10">
        <f>IFERROR(_xlfn.XLOOKUP(D46,Chart_of_Accounts!$A:$A,Chart_of_Accounts!$D:$D,""),"")</f>
        <v>0</v>
      </c>
      <c r="H46" s="10">
        <f>IFERROR(_xlfn.XLOOKUP(D46,Chart_of_Accounts!$A:$A,Chart_of_Accounts!$E:$E,""),"")</f>
        <v>0</v>
      </c>
      <c r="I46" s="10"/>
      <c r="J46" s="11"/>
      <c r="K46" s="11"/>
      <c r="L46" s="11"/>
      <c r="M46" s="11"/>
      <c r="N46" s="11" t="str">
        <f>IF(A46="","",Dashboard!$B$7)</f>
        <v/>
      </c>
      <c r="O46" s="11" t="str">
        <f t="shared" si="1"/>
        <v/>
      </c>
      <c r="P46" s="11" t="str">
        <f t="shared" si="2"/>
        <v/>
      </c>
      <c r="Q46" s="10"/>
      <c r="R46" s="10"/>
      <c r="S46" s="10"/>
      <c r="T46" s="10"/>
      <c r="U46" s="10"/>
    </row>
    <row r="47" spans="1:21">
      <c r="A47" s="18"/>
      <c r="B47" s="10" t="str">
        <f t="shared" si="0"/>
        <v/>
      </c>
      <c r="C47" s="10"/>
      <c r="D47" s="10"/>
      <c r="E47" s="10">
        <f>IFERROR(_xlfn.XLOOKUP(D47,Chart_of_Accounts!$A:$A,Chart_of_Accounts!$B:$B,""),"")</f>
        <v>0</v>
      </c>
      <c r="F47" s="10">
        <f>IFERROR(_xlfn.XLOOKUP(D47,Chart_of_Accounts!$A:$A,Chart_of_Accounts!$C:$C,""),"")</f>
        <v>0</v>
      </c>
      <c r="G47" s="10">
        <f>IFERROR(_xlfn.XLOOKUP(D47,Chart_of_Accounts!$A:$A,Chart_of_Accounts!$D:$D,""),"")</f>
        <v>0</v>
      </c>
      <c r="H47" s="10">
        <f>IFERROR(_xlfn.XLOOKUP(D47,Chart_of_Accounts!$A:$A,Chart_of_Accounts!$E:$E,""),"")</f>
        <v>0</v>
      </c>
      <c r="I47" s="10"/>
      <c r="J47" s="11"/>
      <c r="K47" s="11"/>
      <c r="L47" s="11"/>
      <c r="M47" s="11"/>
      <c r="N47" s="11" t="str">
        <f>IF(A47="","",Dashboard!$B$7)</f>
        <v/>
      </c>
      <c r="O47" s="11" t="str">
        <f t="shared" si="1"/>
        <v/>
      </c>
      <c r="P47" s="11" t="str">
        <f t="shared" si="2"/>
        <v/>
      </c>
      <c r="Q47" s="10"/>
      <c r="R47" s="10"/>
      <c r="S47" s="10"/>
      <c r="T47" s="10"/>
      <c r="U47" s="10"/>
    </row>
    <row r="48" spans="1:21">
      <c r="A48" s="18"/>
      <c r="B48" s="10" t="str">
        <f t="shared" si="0"/>
        <v/>
      </c>
      <c r="C48" s="10"/>
      <c r="D48" s="10"/>
      <c r="E48" s="10">
        <f>IFERROR(_xlfn.XLOOKUP(D48,Chart_of_Accounts!$A:$A,Chart_of_Accounts!$B:$B,""),"")</f>
        <v>0</v>
      </c>
      <c r="F48" s="10">
        <f>IFERROR(_xlfn.XLOOKUP(D48,Chart_of_Accounts!$A:$A,Chart_of_Accounts!$C:$C,""),"")</f>
        <v>0</v>
      </c>
      <c r="G48" s="10">
        <f>IFERROR(_xlfn.XLOOKUP(D48,Chart_of_Accounts!$A:$A,Chart_of_Accounts!$D:$D,""),"")</f>
        <v>0</v>
      </c>
      <c r="H48" s="10">
        <f>IFERROR(_xlfn.XLOOKUP(D48,Chart_of_Accounts!$A:$A,Chart_of_Accounts!$E:$E,""),"")</f>
        <v>0</v>
      </c>
      <c r="I48" s="10"/>
      <c r="J48" s="11"/>
      <c r="K48" s="11"/>
      <c r="L48" s="11"/>
      <c r="M48" s="11"/>
      <c r="N48" s="11" t="str">
        <f>IF(A48="","",Dashboard!$B$7)</f>
        <v/>
      </c>
      <c r="O48" s="11" t="str">
        <f t="shared" si="1"/>
        <v/>
      </c>
      <c r="P48" s="11" t="str">
        <f t="shared" si="2"/>
        <v/>
      </c>
      <c r="Q48" s="10"/>
      <c r="R48" s="10"/>
      <c r="S48" s="10"/>
      <c r="T48" s="10"/>
      <c r="U48" s="10"/>
    </row>
    <row r="49" spans="1:21">
      <c r="A49" s="18"/>
      <c r="B49" s="10" t="str">
        <f t="shared" si="0"/>
        <v/>
      </c>
      <c r="C49" s="10"/>
      <c r="D49" s="10"/>
      <c r="E49" s="10">
        <f>IFERROR(_xlfn.XLOOKUP(D49,Chart_of_Accounts!$A:$A,Chart_of_Accounts!$B:$B,""),"")</f>
        <v>0</v>
      </c>
      <c r="F49" s="10">
        <f>IFERROR(_xlfn.XLOOKUP(D49,Chart_of_Accounts!$A:$A,Chart_of_Accounts!$C:$C,""),"")</f>
        <v>0</v>
      </c>
      <c r="G49" s="10">
        <f>IFERROR(_xlfn.XLOOKUP(D49,Chart_of_Accounts!$A:$A,Chart_of_Accounts!$D:$D,""),"")</f>
        <v>0</v>
      </c>
      <c r="H49" s="10">
        <f>IFERROR(_xlfn.XLOOKUP(D49,Chart_of_Accounts!$A:$A,Chart_of_Accounts!$E:$E,""),"")</f>
        <v>0</v>
      </c>
      <c r="I49" s="10"/>
      <c r="J49" s="11"/>
      <c r="K49" s="11"/>
      <c r="L49" s="11"/>
      <c r="M49" s="11"/>
      <c r="N49" s="11" t="str">
        <f>IF(A49="","",Dashboard!$B$7)</f>
        <v/>
      </c>
      <c r="O49" s="11" t="str">
        <f t="shared" si="1"/>
        <v/>
      </c>
      <c r="P49" s="11" t="str">
        <f t="shared" si="2"/>
        <v/>
      </c>
      <c r="Q49" s="10"/>
      <c r="R49" s="10"/>
      <c r="S49" s="10"/>
      <c r="T49" s="10"/>
      <c r="U49" s="10"/>
    </row>
    <row r="50" spans="1:21">
      <c r="A50" s="18"/>
      <c r="B50" s="10" t="str">
        <f t="shared" si="0"/>
        <v/>
      </c>
      <c r="C50" s="10"/>
      <c r="D50" s="10"/>
      <c r="E50" s="10">
        <f>IFERROR(_xlfn.XLOOKUP(D50,Chart_of_Accounts!$A:$A,Chart_of_Accounts!$B:$B,""),"")</f>
        <v>0</v>
      </c>
      <c r="F50" s="10">
        <f>IFERROR(_xlfn.XLOOKUP(D50,Chart_of_Accounts!$A:$A,Chart_of_Accounts!$C:$C,""),"")</f>
        <v>0</v>
      </c>
      <c r="G50" s="10">
        <f>IFERROR(_xlfn.XLOOKUP(D50,Chart_of_Accounts!$A:$A,Chart_of_Accounts!$D:$D,""),"")</f>
        <v>0</v>
      </c>
      <c r="H50" s="10">
        <f>IFERROR(_xlfn.XLOOKUP(D50,Chart_of_Accounts!$A:$A,Chart_of_Accounts!$E:$E,""),"")</f>
        <v>0</v>
      </c>
      <c r="I50" s="10"/>
      <c r="J50" s="11"/>
      <c r="K50" s="11"/>
      <c r="L50" s="11"/>
      <c r="M50" s="11"/>
      <c r="N50" s="11" t="str">
        <f>IF(A50="","",Dashboard!$B$7)</f>
        <v/>
      </c>
      <c r="O50" s="11" t="str">
        <f t="shared" si="1"/>
        <v/>
      </c>
      <c r="P50" s="11" t="str">
        <f t="shared" si="2"/>
        <v/>
      </c>
      <c r="Q50" s="10"/>
      <c r="R50" s="10"/>
      <c r="S50" s="10"/>
      <c r="T50" s="10"/>
      <c r="U50" s="10"/>
    </row>
    <row r="51" spans="1:21">
      <c r="A51" s="18"/>
      <c r="B51" s="10" t="str">
        <f t="shared" si="0"/>
        <v/>
      </c>
      <c r="C51" s="10"/>
      <c r="D51" s="10"/>
      <c r="E51" s="10">
        <f>IFERROR(_xlfn.XLOOKUP(D51,Chart_of_Accounts!$A:$A,Chart_of_Accounts!$B:$B,""),"")</f>
        <v>0</v>
      </c>
      <c r="F51" s="10">
        <f>IFERROR(_xlfn.XLOOKUP(D51,Chart_of_Accounts!$A:$A,Chart_of_Accounts!$C:$C,""),"")</f>
        <v>0</v>
      </c>
      <c r="G51" s="10">
        <f>IFERROR(_xlfn.XLOOKUP(D51,Chart_of_Accounts!$A:$A,Chart_of_Accounts!$D:$D,""),"")</f>
        <v>0</v>
      </c>
      <c r="H51" s="10">
        <f>IFERROR(_xlfn.XLOOKUP(D51,Chart_of_Accounts!$A:$A,Chart_of_Accounts!$E:$E,""),"")</f>
        <v>0</v>
      </c>
      <c r="I51" s="10"/>
      <c r="J51" s="11"/>
      <c r="K51" s="11"/>
      <c r="L51" s="11"/>
      <c r="M51" s="11"/>
      <c r="N51" s="11" t="str">
        <f>IF(A51="","",Dashboard!$B$7)</f>
        <v/>
      </c>
      <c r="O51" s="11" t="str">
        <f t="shared" si="1"/>
        <v/>
      </c>
      <c r="P51" s="11" t="str">
        <f t="shared" si="2"/>
        <v/>
      </c>
      <c r="Q51" s="10"/>
      <c r="R51" s="10"/>
      <c r="S51" s="10"/>
      <c r="T51" s="10"/>
      <c r="U51" s="10"/>
    </row>
    <row r="52" spans="1:21">
      <c r="A52" s="18"/>
      <c r="B52" s="10" t="str">
        <f t="shared" si="0"/>
        <v/>
      </c>
      <c r="C52" s="10"/>
      <c r="D52" s="10"/>
      <c r="E52" s="10">
        <f>IFERROR(_xlfn.XLOOKUP(D52,Chart_of_Accounts!$A:$A,Chart_of_Accounts!$B:$B,""),"")</f>
        <v>0</v>
      </c>
      <c r="F52" s="10">
        <f>IFERROR(_xlfn.XLOOKUP(D52,Chart_of_Accounts!$A:$A,Chart_of_Accounts!$C:$C,""),"")</f>
        <v>0</v>
      </c>
      <c r="G52" s="10">
        <f>IFERROR(_xlfn.XLOOKUP(D52,Chart_of_Accounts!$A:$A,Chart_of_Accounts!$D:$D,""),"")</f>
        <v>0</v>
      </c>
      <c r="H52" s="10">
        <f>IFERROR(_xlfn.XLOOKUP(D52,Chart_of_Accounts!$A:$A,Chart_of_Accounts!$E:$E,""),"")</f>
        <v>0</v>
      </c>
      <c r="I52" s="10"/>
      <c r="J52" s="11"/>
      <c r="K52" s="11"/>
      <c r="L52" s="11"/>
      <c r="M52" s="11"/>
      <c r="N52" s="11" t="str">
        <f>IF(A52="","",Dashboard!$B$7)</f>
        <v/>
      </c>
      <c r="O52" s="11" t="str">
        <f t="shared" si="1"/>
        <v/>
      </c>
      <c r="P52" s="11" t="str">
        <f t="shared" si="2"/>
        <v/>
      </c>
      <c r="Q52" s="10"/>
      <c r="R52" s="10"/>
      <c r="S52" s="10"/>
      <c r="T52" s="10"/>
      <c r="U52" s="10"/>
    </row>
    <row r="53" spans="1:21">
      <c r="A53" s="18"/>
      <c r="B53" s="10" t="str">
        <f t="shared" si="0"/>
        <v/>
      </c>
      <c r="C53" s="10"/>
      <c r="D53" s="10"/>
      <c r="E53" s="10">
        <f>IFERROR(_xlfn.XLOOKUP(D53,Chart_of_Accounts!$A:$A,Chart_of_Accounts!$B:$B,""),"")</f>
        <v>0</v>
      </c>
      <c r="F53" s="10">
        <f>IFERROR(_xlfn.XLOOKUP(D53,Chart_of_Accounts!$A:$A,Chart_of_Accounts!$C:$C,""),"")</f>
        <v>0</v>
      </c>
      <c r="G53" s="10">
        <f>IFERROR(_xlfn.XLOOKUP(D53,Chart_of_Accounts!$A:$A,Chart_of_Accounts!$D:$D,""),"")</f>
        <v>0</v>
      </c>
      <c r="H53" s="10">
        <f>IFERROR(_xlfn.XLOOKUP(D53,Chart_of_Accounts!$A:$A,Chart_of_Accounts!$E:$E,""),"")</f>
        <v>0</v>
      </c>
      <c r="I53" s="10"/>
      <c r="J53" s="11"/>
      <c r="K53" s="11"/>
      <c r="L53" s="11"/>
      <c r="M53" s="11"/>
      <c r="N53" s="11" t="str">
        <f>IF(A53="","",Dashboard!$B$7)</f>
        <v/>
      </c>
      <c r="O53" s="11" t="str">
        <f t="shared" si="1"/>
        <v/>
      </c>
      <c r="P53" s="11" t="str">
        <f t="shared" si="2"/>
        <v/>
      </c>
      <c r="Q53" s="10"/>
      <c r="R53" s="10"/>
      <c r="S53" s="10"/>
      <c r="T53" s="10"/>
      <c r="U53" s="10"/>
    </row>
    <row r="54" spans="1:21">
      <c r="A54" s="18"/>
      <c r="B54" s="10" t="str">
        <f t="shared" si="0"/>
        <v/>
      </c>
      <c r="C54" s="10"/>
      <c r="D54" s="10"/>
      <c r="E54" s="10">
        <f>IFERROR(_xlfn.XLOOKUP(D54,Chart_of_Accounts!$A:$A,Chart_of_Accounts!$B:$B,""),"")</f>
        <v>0</v>
      </c>
      <c r="F54" s="10">
        <f>IFERROR(_xlfn.XLOOKUP(D54,Chart_of_Accounts!$A:$A,Chart_of_Accounts!$C:$C,""),"")</f>
        <v>0</v>
      </c>
      <c r="G54" s="10">
        <f>IFERROR(_xlfn.XLOOKUP(D54,Chart_of_Accounts!$A:$A,Chart_of_Accounts!$D:$D,""),"")</f>
        <v>0</v>
      </c>
      <c r="H54" s="10">
        <f>IFERROR(_xlfn.XLOOKUP(D54,Chart_of_Accounts!$A:$A,Chart_of_Accounts!$E:$E,""),"")</f>
        <v>0</v>
      </c>
      <c r="I54" s="10"/>
      <c r="J54" s="11"/>
      <c r="K54" s="11"/>
      <c r="L54" s="11"/>
      <c r="M54" s="11"/>
      <c r="N54" s="11" t="str">
        <f>IF(A54="","",Dashboard!$B$7)</f>
        <v/>
      </c>
      <c r="O54" s="11" t="str">
        <f t="shared" si="1"/>
        <v/>
      </c>
      <c r="P54" s="11" t="str">
        <f t="shared" si="2"/>
        <v/>
      </c>
      <c r="Q54" s="10"/>
      <c r="R54" s="10"/>
      <c r="S54" s="10"/>
      <c r="T54" s="10"/>
      <c r="U54" s="10"/>
    </row>
    <row r="55" spans="1:21">
      <c r="A55" s="18"/>
      <c r="B55" s="10" t="str">
        <f t="shared" si="0"/>
        <v/>
      </c>
      <c r="C55" s="10"/>
      <c r="D55" s="10"/>
      <c r="E55" s="10">
        <f>IFERROR(_xlfn.XLOOKUP(D55,Chart_of_Accounts!$A:$A,Chart_of_Accounts!$B:$B,""),"")</f>
        <v>0</v>
      </c>
      <c r="F55" s="10">
        <f>IFERROR(_xlfn.XLOOKUP(D55,Chart_of_Accounts!$A:$A,Chart_of_Accounts!$C:$C,""),"")</f>
        <v>0</v>
      </c>
      <c r="G55" s="10">
        <f>IFERROR(_xlfn.XLOOKUP(D55,Chart_of_Accounts!$A:$A,Chart_of_Accounts!$D:$D,""),"")</f>
        <v>0</v>
      </c>
      <c r="H55" s="10">
        <f>IFERROR(_xlfn.XLOOKUP(D55,Chart_of_Accounts!$A:$A,Chart_of_Accounts!$E:$E,""),"")</f>
        <v>0</v>
      </c>
      <c r="I55" s="10"/>
      <c r="J55" s="11"/>
      <c r="K55" s="11"/>
      <c r="L55" s="11"/>
      <c r="M55" s="11"/>
      <c r="N55" s="11" t="str">
        <f>IF(A55="","",Dashboard!$B$7)</f>
        <v/>
      </c>
      <c r="O55" s="11" t="str">
        <f t="shared" si="1"/>
        <v/>
      </c>
      <c r="P55" s="11" t="str">
        <f t="shared" si="2"/>
        <v/>
      </c>
      <c r="Q55" s="10"/>
      <c r="R55" s="10"/>
      <c r="S55" s="10"/>
      <c r="T55" s="10"/>
      <c r="U55" s="10"/>
    </row>
    <row r="56" spans="1:21">
      <c r="A56" s="18"/>
      <c r="B56" s="10" t="str">
        <f t="shared" si="0"/>
        <v/>
      </c>
      <c r="C56" s="10"/>
      <c r="D56" s="10"/>
      <c r="E56" s="10">
        <f>IFERROR(_xlfn.XLOOKUP(D56,Chart_of_Accounts!$A:$A,Chart_of_Accounts!$B:$B,""),"")</f>
        <v>0</v>
      </c>
      <c r="F56" s="10">
        <f>IFERROR(_xlfn.XLOOKUP(D56,Chart_of_Accounts!$A:$A,Chart_of_Accounts!$C:$C,""),"")</f>
        <v>0</v>
      </c>
      <c r="G56" s="10">
        <f>IFERROR(_xlfn.XLOOKUP(D56,Chart_of_Accounts!$A:$A,Chart_of_Accounts!$D:$D,""),"")</f>
        <v>0</v>
      </c>
      <c r="H56" s="10">
        <f>IFERROR(_xlfn.XLOOKUP(D56,Chart_of_Accounts!$A:$A,Chart_of_Accounts!$E:$E,""),"")</f>
        <v>0</v>
      </c>
      <c r="I56" s="10"/>
      <c r="J56" s="11"/>
      <c r="K56" s="11"/>
      <c r="L56" s="11"/>
      <c r="M56" s="11"/>
      <c r="N56" s="11" t="str">
        <f>IF(A56="","",Dashboard!$B$7)</f>
        <v/>
      </c>
      <c r="O56" s="11" t="str">
        <f t="shared" si="1"/>
        <v/>
      </c>
      <c r="P56" s="11" t="str">
        <f t="shared" si="2"/>
        <v/>
      </c>
      <c r="Q56" s="10"/>
      <c r="R56" s="10"/>
      <c r="S56" s="10"/>
      <c r="T56" s="10"/>
      <c r="U56" s="10"/>
    </row>
    <row r="57" spans="1:21">
      <c r="A57" s="18"/>
      <c r="B57" s="10" t="str">
        <f t="shared" si="0"/>
        <v/>
      </c>
      <c r="C57" s="10"/>
      <c r="D57" s="10"/>
      <c r="E57" s="10">
        <f>IFERROR(_xlfn.XLOOKUP(D57,Chart_of_Accounts!$A:$A,Chart_of_Accounts!$B:$B,""),"")</f>
        <v>0</v>
      </c>
      <c r="F57" s="10">
        <f>IFERROR(_xlfn.XLOOKUP(D57,Chart_of_Accounts!$A:$A,Chart_of_Accounts!$C:$C,""),"")</f>
        <v>0</v>
      </c>
      <c r="G57" s="10">
        <f>IFERROR(_xlfn.XLOOKUP(D57,Chart_of_Accounts!$A:$A,Chart_of_Accounts!$D:$D,""),"")</f>
        <v>0</v>
      </c>
      <c r="H57" s="10">
        <f>IFERROR(_xlfn.XLOOKUP(D57,Chart_of_Accounts!$A:$A,Chart_of_Accounts!$E:$E,""),"")</f>
        <v>0</v>
      </c>
      <c r="I57" s="10"/>
      <c r="J57" s="11"/>
      <c r="K57" s="11"/>
      <c r="L57" s="11"/>
      <c r="M57" s="11"/>
      <c r="N57" s="11" t="str">
        <f>IF(A57="","",Dashboard!$B$7)</f>
        <v/>
      </c>
      <c r="O57" s="11" t="str">
        <f t="shared" si="1"/>
        <v/>
      </c>
      <c r="P57" s="11" t="str">
        <f t="shared" si="2"/>
        <v/>
      </c>
      <c r="Q57" s="10"/>
      <c r="R57" s="10"/>
      <c r="S57" s="10"/>
      <c r="T57" s="10"/>
      <c r="U57" s="10"/>
    </row>
    <row r="58" spans="1:21">
      <c r="A58" s="18"/>
      <c r="B58" s="10" t="str">
        <f t="shared" si="0"/>
        <v/>
      </c>
      <c r="C58" s="10"/>
      <c r="D58" s="10"/>
      <c r="E58" s="10">
        <f>IFERROR(_xlfn.XLOOKUP(D58,Chart_of_Accounts!$A:$A,Chart_of_Accounts!$B:$B,""),"")</f>
        <v>0</v>
      </c>
      <c r="F58" s="10">
        <f>IFERROR(_xlfn.XLOOKUP(D58,Chart_of_Accounts!$A:$A,Chart_of_Accounts!$C:$C,""),"")</f>
        <v>0</v>
      </c>
      <c r="G58" s="10">
        <f>IFERROR(_xlfn.XLOOKUP(D58,Chart_of_Accounts!$A:$A,Chart_of_Accounts!$D:$D,""),"")</f>
        <v>0</v>
      </c>
      <c r="H58" s="10">
        <f>IFERROR(_xlfn.XLOOKUP(D58,Chart_of_Accounts!$A:$A,Chart_of_Accounts!$E:$E,""),"")</f>
        <v>0</v>
      </c>
      <c r="I58" s="10"/>
      <c r="J58" s="11"/>
      <c r="K58" s="11"/>
      <c r="L58" s="11"/>
      <c r="M58" s="11"/>
      <c r="N58" s="11" t="str">
        <f>IF(A58="","",Dashboard!$B$7)</f>
        <v/>
      </c>
      <c r="O58" s="11" t="str">
        <f t="shared" si="1"/>
        <v/>
      </c>
      <c r="P58" s="11" t="str">
        <f t="shared" si="2"/>
        <v/>
      </c>
      <c r="Q58" s="10"/>
      <c r="R58" s="10"/>
      <c r="S58" s="10"/>
      <c r="T58" s="10"/>
      <c r="U58" s="10"/>
    </row>
    <row r="59" spans="1:21">
      <c r="A59" s="18"/>
      <c r="B59" s="10" t="str">
        <f t="shared" si="0"/>
        <v/>
      </c>
      <c r="C59" s="10"/>
      <c r="D59" s="10"/>
      <c r="E59" s="10">
        <f>IFERROR(_xlfn.XLOOKUP(D59,Chart_of_Accounts!$A:$A,Chart_of_Accounts!$B:$B,""),"")</f>
        <v>0</v>
      </c>
      <c r="F59" s="10">
        <f>IFERROR(_xlfn.XLOOKUP(D59,Chart_of_Accounts!$A:$A,Chart_of_Accounts!$C:$C,""),"")</f>
        <v>0</v>
      </c>
      <c r="G59" s="10">
        <f>IFERROR(_xlfn.XLOOKUP(D59,Chart_of_Accounts!$A:$A,Chart_of_Accounts!$D:$D,""),"")</f>
        <v>0</v>
      </c>
      <c r="H59" s="10">
        <f>IFERROR(_xlfn.XLOOKUP(D59,Chart_of_Accounts!$A:$A,Chart_of_Accounts!$E:$E,""),"")</f>
        <v>0</v>
      </c>
      <c r="I59" s="10"/>
      <c r="J59" s="11"/>
      <c r="K59" s="11"/>
      <c r="L59" s="11"/>
      <c r="M59" s="11"/>
      <c r="N59" s="11" t="str">
        <f>IF(A59="","",Dashboard!$B$7)</f>
        <v/>
      </c>
      <c r="O59" s="11" t="str">
        <f t="shared" si="1"/>
        <v/>
      </c>
      <c r="P59" s="11" t="str">
        <f t="shared" si="2"/>
        <v/>
      </c>
      <c r="Q59" s="10"/>
      <c r="R59" s="10"/>
      <c r="S59" s="10"/>
      <c r="T59" s="10"/>
      <c r="U59" s="10"/>
    </row>
    <row r="60" spans="1:21">
      <c r="A60" s="18"/>
      <c r="B60" s="10" t="str">
        <f t="shared" si="0"/>
        <v/>
      </c>
      <c r="C60" s="10"/>
      <c r="D60" s="10"/>
      <c r="E60" s="10">
        <f>IFERROR(_xlfn.XLOOKUP(D60,Chart_of_Accounts!$A:$A,Chart_of_Accounts!$B:$B,""),"")</f>
        <v>0</v>
      </c>
      <c r="F60" s="10">
        <f>IFERROR(_xlfn.XLOOKUP(D60,Chart_of_Accounts!$A:$A,Chart_of_Accounts!$C:$C,""),"")</f>
        <v>0</v>
      </c>
      <c r="G60" s="10">
        <f>IFERROR(_xlfn.XLOOKUP(D60,Chart_of_Accounts!$A:$A,Chart_of_Accounts!$D:$D,""),"")</f>
        <v>0</v>
      </c>
      <c r="H60" s="10">
        <f>IFERROR(_xlfn.XLOOKUP(D60,Chart_of_Accounts!$A:$A,Chart_of_Accounts!$E:$E,""),"")</f>
        <v>0</v>
      </c>
      <c r="I60" s="10"/>
      <c r="J60" s="11"/>
      <c r="K60" s="11"/>
      <c r="L60" s="11"/>
      <c r="M60" s="11"/>
      <c r="N60" s="11" t="str">
        <f>IF(A60="","",Dashboard!$B$7)</f>
        <v/>
      </c>
      <c r="O60" s="11" t="str">
        <f t="shared" si="1"/>
        <v/>
      </c>
      <c r="P60" s="11" t="str">
        <f t="shared" si="2"/>
        <v/>
      </c>
      <c r="Q60" s="10"/>
      <c r="R60" s="10"/>
      <c r="S60" s="10"/>
      <c r="T60" s="10"/>
      <c r="U60" s="10"/>
    </row>
    <row r="61" spans="1:21">
      <c r="A61" s="18"/>
      <c r="B61" s="10" t="str">
        <f t="shared" si="0"/>
        <v/>
      </c>
      <c r="C61" s="10"/>
      <c r="D61" s="10"/>
      <c r="E61" s="10">
        <f>IFERROR(_xlfn.XLOOKUP(D61,Chart_of_Accounts!$A:$A,Chart_of_Accounts!$B:$B,""),"")</f>
        <v>0</v>
      </c>
      <c r="F61" s="10">
        <f>IFERROR(_xlfn.XLOOKUP(D61,Chart_of_Accounts!$A:$A,Chart_of_Accounts!$C:$C,""),"")</f>
        <v>0</v>
      </c>
      <c r="G61" s="10">
        <f>IFERROR(_xlfn.XLOOKUP(D61,Chart_of_Accounts!$A:$A,Chart_of_Accounts!$D:$D,""),"")</f>
        <v>0</v>
      </c>
      <c r="H61" s="10">
        <f>IFERROR(_xlfn.XLOOKUP(D61,Chart_of_Accounts!$A:$A,Chart_of_Accounts!$E:$E,""),"")</f>
        <v>0</v>
      </c>
      <c r="I61" s="10"/>
      <c r="J61" s="11"/>
      <c r="K61" s="11"/>
      <c r="L61" s="11"/>
      <c r="M61" s="11"/>
      <c r="N61" s="11" t="str">
        <f>IF(A61="","",Dashboard!$B$7)</f>
        <v/>
      </c>
      <c r="O61" s="11" t="str">
        <f t="shared" si="1"/>
        <v/>
      </c>
      <c r="P61" s="11" t="str">
        <f t="shared" si="2"/>
        <v/>
      </c>
      <c r="Q61" s="10"/>
      <c r="R61" s="10"/>
      <c r="S61" s="10"/>
      <c r="T61" s="10"/>
      <c r="U61" s="10"/>
    </row>
    <row r="62" spans="1:21">
      <c r="A62" s="18"/>
      <c r="B62" s="10" t="str">
        <f t="shared" si="0"/>
        <v/>
      </c>
      <c r="C62" s="10"/>
      <c r="D62" s="10"/>
      <c r="E62" s="10">
        <f>IFERROR(_xlfn.XLOOKUP(D62,Chart_of_Accounts!$A:$A,Chart_of_Accounts!$B:$B,""),"")</f>
        <v>0</v>
      </c>
      <c r="F62" s="10">
        <f>IFERROR(_xlfn.XLOOKUP(D62,Chart_of_Accounts!$A:$A,Chart_of_Accounts!$C:$C,""),"")</f>
        <v>0</v>
      </c>
      <c r="G62" s="10">
        <f>IFERROR(_xlfn.XLOOKUP(D62,Chart_of_Accounts!$A:$A,Chart_of_Accounts!$D:$D,""),"")</f>
        <v>0</v>
      </c>
      <c r="H62" s="10">
        <f>IFERROR(_xlfn.XLOOKUP(D62,Chart_of_Accounts!$A:$A,Chart_of_Accounts!$E:$E,""),"")</f>
        <v>0</v>
      </c>
      <c r="I62" s="10"/>
      <c r="J62" s="11"/>
      <c r="K62" s="11"/>
      <c r="L62" s="11"/>
      <c r="M62" s="11"/>
      <c r="N62" s="11" t="str">
        <f>IF(A62="","",Dashboard!$B$7)</f>
        <v/>
      </c>
      <c r="O62" s="11" t="str">
        <f t="shared" si="1"/>
        <v/>
      </c>
      <c r="P62" s="11" t="str">
        <f t="shared" si="2"/>
        <v/>
      </c>
      <c r="Q62" s="10"/>
      <c r="R62" s="10"/>
      <c r="S62" s="10"/>
      <c r="T62" s="10"/>
      <c r="U62" s="10"/>
    </row>
    <row r="63" spans="1:21">
      <c r="A63" s="18"/>
      <c r="B63" s="10" t="str">
        <f t="shared" si="0"/>
        <v/>
      </c>
      <c r="C63" s="10"/>
      <c r="D63" s="10"/>
      <c r="E63" s="10">
        <f>IFERROR(_xlfn.XLOOKUP(D63,Chart_of_Accounts!$A:$A,Chart_of_Accounts!$B:$B,""),"")</f>
        <v>0</v>
      </c>
      <c r="F63" s="10">
        <f>IFERROR(_xlfn.XLOOKUP(D63,Chart_of_Accounts!$A:$A,Chart_of_Accounts!$C:$C,""),"")</f>
        <v>0</v>
      </c>
      <c r="G63" s="10">
        <f>IFERROR(_xlfn.XLOOKUP(D63,Chart_of_Accounts!$A:$A,Chart_of_Accounts!$D:$D,""),"")</f>
        <v>0</v>
      </c>
      <c r="H63" s="10">
        <f>IFERROR(_xlfn.XLOOKUP(D63,Chart_of_Accounts!$A:$A,Chart_of_Accounts!$E:$E,""),"")</f>
        <v>0</v>
      </c>
      <c r="I63" s="10"/>
      <c r="J63" s="11"/>
      <c r="K63" s="11"/>
      <c r="L63" s="11"/>
      <c r="M63" s="11"/>
      <c r="N63" s="11" t="str">
        <f>IF(A63="","",Dashboard!$B$7)</f>
        <v/>
      </c>
      <c r="O63" s="11" t="str">
        <f t="shared" si="1"/>
        <v/>
      </c>
      <c r="P63" s="11" t="str">
        <f t="shared" si="2"/>
        <v/>
      </c>
      <c r="Q63" s="10"/>
      <c r="R63" s="10"/>
      <c r="S63" s="10"/>
      <c r="T63" s="10"/>
      <c r="U63" s="10"/>
    </row>
    <row r="64" spans="1:21">
      <c r="A64" s="18"/>
      <c r="B64" s="10" t="str">
        <f t="shared" si="0"/>
        <v/>
      </c>
      <c r="C64" s="10"/>
      <c r="D64" s="10"/>
      <c r="E64" s="10">
        <f>IFERROR(_xlfn.XLOOKUP(D64,Chart_of_Accounts!$A:$A,Chart_of_Accounts!$B:$B,""),"")</f>
        <v>0</v>
      </c>
      <c r="F64" s="10">
        <f>IFERROR(_xlfn.XLOOKUP(D64,Chart_of_Accounts!$A:$A,Chart_of_Accounts!$C:$C,""),"")</f>
        <v>0</v>
      </c>
      <c r="G64" s="10">
        <f>IFERROR(_xlfn.XLOOKUP(D64,Chart_of_Accounts!$A:$A,Chart_of_Accounts!$D:$D,""),"")</f>
        <v>0</v>
      </c>
      <c r="H64" s="10">
        <f>IFERROR(_xlfn.XLOOKUP(D64,Chart_of_Accounts!$A:$A,Chart_of_Accounts!$E:$E,""),"")</f>
        <v>0</v>
      </c>
      <c r="I64" s="10"/>
      <c r="J64" s="11"/>
      <c r="K64" s="11"/>
      <c r="L64" s="11"/>
      <c r="M64" s="11"/>
      <c r="N64" s="11" t="str">
        <f>IF(A64="","",Dashboard!$B$7)</f>
        <v/>
      </c>
      <c r="O64" s="11" t="str">
        <f t="shared" si="1"/>
        <v/>
      </c>
      <c r="P64" s="11" t="str">
        <f t="shared" si="2"/>
        <v/>
      </c>
      <c r="Q64" s="10"/>
      <c r="R64" s="10"/>
      <c r="S64" s="10"/>
      <c r="T64" s="10"/>
      <c r="U64" s="10"/>
    </row>
    <row r="65" spans="1:21">
      <c r="A65" s="18"/>
      <c r="B65" s="10" t="str">
        <f t="shared" si="0"/>
        <v/>
      </c>
      <c r="C65" s="10"/>
      <c r="D65" s="10"/>
      <c r="E65" s="10">
        <f>IFERROR(_xlfn.XLOOKUP(D65,Chart_of_Accounts!$A:$A,Chart_of_Accounts!$B:$B,""),"")</f>
        <v>0</v>
      </c>
      <c r="F65" s="10">
        <f>IFERROR(_xlfn.XLOOKUP(D65,Chart_of_Accounts!$A:$A,Chart_of_Accounts!$C:$C,""),"")</f>
        <v>0</v>
      </c>
      <c r="G65" s="10">
        <f>IFERROR(_xlfn.XLOOKUP(D65,Chart_of_Accounts!$A:$A,Chart_of_Accounts!$D:$D,""),"")</f>
        <v>0</v>
      </c>
      <c r="H65" s="10">
        <f>IFERROR(_xlfn.XLOOKUP(D65,Chart_of_Accounts!$A:$A,Chart_of_Accounts!$E:$E,""),"")</f>
        <v>0</v>
      </c>
      <c r="I65" s="10"/>
      <c r="J65" s="11"/>
      <c r="K65" s="11"/>
      <c r="L65" s="11"/>
      <c r="M65" s="11"/>
      <c r="N65" s="11" t="str">
        <f>IF(A65="","",Dashboard!$B$7)</f>
        <v/>
      </c>
      <c r="O65" s="11" t="str">
        <f t="shared" si="1"/>
        <v/>
      </c>
      <c r="P65" s="11" t="str">
        <f t="shared" si="2"/>
        <v/>
      </c>
      <c r="Q65" s="10"/>
      <c r="R65" s="10"/>
      <c r="S65" s="10"/>
      <c r="T65" s="10"/>
      <c r="U65" s="10"/>
    </row>
    <row r="66" spans="1:21">
      <c r="A66" s="18"/>
      <c r="B66" s="10" t="str">
        <f t="shared" ref="B66:B129" si="3">IF(A66="","",TEXT(A66,"mmm-yy"))</f>
        <v/>
      </c>
      <c r="C66" s="10"/>
      <c r="D66" s="10"/>
      <c r="E66" s="10">
        <f>IFERROR(_xlfn.XLOOKUP(D66,Chart_of_Accounts!$A:$A,Chart_of_Accounts!$B:$B,""),"")</f>
        <v>0</v>
      </c>
      <c r="F66" s="10">
        <f>IFERROR(_xlfn.XLOOKUP(D66,Chart_of_Accounts!$A:$A,Chart_of_Accounts!$C:$C,""),"")</f>
        <v>0</v>
      </c>
      <c r="G66" s="10">
        <f>IFERROR(_xlfn.XLOOKUP(D66,Chart_of_Accounts!$A:$A,Chart_of_Accounts!$D:$D,""),"")</f>
        <v>0</v>
      </c>
      <c r="H66" s="10">
        <f>IFERROR(_xlfn.XLOOKUP(D66,Chart_of_Accounts!$A:$A,Chart_of_Accounts!$E:$E,""),"")</f>
        <v>0</v>
      </c>
      <c r="I66" s="10"/>
      <c r="J66" s="11"/>
      <c r="K66" s="11"/>
      <c r="L66" s="11"/>
      <c r="M66" s="11"/>
      <c r="N66" s="11" t="str">
        <f>IF(A66="","",Dashboard!$B$7)</f>
        <v/>
      </c>
      <c r="O66" s="11" t="str">
        <f t="shared" ref="O66:O129" si="4">IF(L66="","",L66/N66)</f>
        <v/>
      </c>
      <c r="P66" s="11" t="str">
        <f t="shared" ref="P66:P129" si="5">IF(M66="","",M66/N66)</f>
        <v/>
      </c>
      <c r="Q66" s="10"/>
      <c r="R66" s="10"/>
      <c r="S66" s="10"/>
      <c r="T66" s="10"/>
      <c r="U66" s="10"/>
    </row>
    <row r="67" spans="1:21">
      <c r="A67" s="18"/>
      <c r="B67" s="10" t="str">
        <f t="shared" si="3"/>
        <v/>
      </c>
      <c r="C67" s="10"/>
      <c r="D67" s="10"/>
      <c r="E67" s="10">
        <f>IFERROR(_xlfn.XLOOKUP(D67,Chart_of_Accounts!$A:$A,Chart_of_Accounts!$B:$B,""),"")</f>
        <v>0</v>
      </c>
      <c r="F67" s="10">
        <f>IFERROR(_xlfn.XLOOKUP(D67,Chart_of_Accounts!$A:$A,Chart_of_Accounts!$C:$C,""),"")</f>
        <v>0</v>
      </c>
      <c r="G67" s="10">
        <f>IFERROR(_xlfn.XLOOKUP(D67,Chart_of_Accounts!$A:$A,Chart_of_Accounts!$D:$D,""),"")</f>
        <v>0</v>
      </c>
      <c r="H67" s="10">
        <f>IFERROR(_xlfn.XLOOKUP(D67,Chart_of_Accounts!$A:$A,Chart_of_Accounts!$E:$E,""),"")</f>
        <v>0</v>
      </c>
      <c r="I67" s="10"/>
      <c r="J67" s="11"/>
      <c r="K67" s="11"/>
      <c r="L67" s="11"/>
      <c r="M67" s="11"/>
      <c r="N67" s="11" t="str">
        <f>IF(A67="","",Dashboard!$B$7)</f>
        <v/>
      </c>
      <c r="O67" s="11" t="str">
        <f t="shared" si="4"/>
        <v/>
      </c>
      <c r="P67" s="11" t="str">
        <f t="shared" si="5"/>
        <v/>
      </c>
      <c r="Q67" s="10"/>
      <c r="R67" s="10"/>
      <c r="S67" s="10"/>
      <c r="T67" s="10"/>
      <c r="U67" s="10"/>
    </row>
    <row r="68" spans="1:21">
      <c r="A68" s="18"/>
      <c r="B68" s="10" t="str">
        <f t="shared" si="3"/>
        <v/>
      </c>
      <c r="C68" s="10"/>
      <c r="D68" s="10"/>
      <c r="E68" s="10">
        <f>IFERROR(_xlfn.XLOOKUP(D68,Chart_of_Accounts!$A:$A,Chart_of_Accounts!$B:$B,""),"")</f>
        <v>0</v>
      </c>
      <c r="F68" s="10">
        <f>IFERROR(_xlfn.XLOOKUP(D68,Chart_of_Accounts!$A:$A,Chart_of_Accounts!$C:$C,""),"")</f>
        <v>0</v>
      </c>
      <c r="G68" s="10">
        <f>IFERROR(_xlfn.XLOOKUP(D68,Chart_of_Accounts!$A:$A,Chart_of_Accounts!$D:$D,""),"")</f>
        <v>0</v>
      </c>
      <c r="H68" s="10">
        <f>IFERROR(_xlfn.XLOOKUP(D68,Chart_of_Accounts!$A:$A,Chart_of_Accounts!$E:$E,""),"")</f>
        <v>0</v>
      </c>
      <c r="I68" s="10"/>
      <c r="J68" s="11"/>
      <c r="K68" s="11"/>
      <c r="L68" s="11"/>
      <c r="M68" s="11"/>
      <c r="N68" s="11" t="str">
        <f>IF(A68="","",Dashboard!$B$7)</f>
        <v/>
      </c>
      <c r="O68" s="11" t="str">
        <f t="shared" si="4"/>
        <v/>
      </c>
      <c r="P68" s="11" t="str">
        <f t="shared" si="5"/>
        <v/>
      </c>
      <c r="Q68" s="10"/>
      <c r="R68" s="10"/>
      <c r="S68" s="10"/>
      <c r="T68" s="10"/>
      <c r="U68" s="10"/>
    </row>
    <row r="69" spans="1:21">
      <c r="A69" s="18"/>
      <c r="B69" s="10" t="str">
        <f t="shared" si="3"/>
        <v/>
      </c>
      <c r="C69" s="10"/>
      <c r="D69" s="10"/>
      <c r="E69" s="10">
        <f>IFERROR(_xlfn.XLOOKUP(D69,Chart_of_Accounts!$A:$A,Chart_of_Accounts!$B:$B,""),"")</f>
        <v>0</v>
      </c>
      <c r="F69" s="10">
        <f>IFERROR(_xlfn.XLOOKUP(D69,Chart_of_Accounts!$A:$A,Chart_of_Accounts!$C:$C,""),"")</f>
        <v>0</v>
      </c>
      <c r="G69" s="10">
        <f>IFERROR(_xlfn.XLOOKUP(D69,Chart_of_Accounts!$A:$A,Chart_of_Accounts!$D:$D,""),"")</f>
        <v>0</v>
      </c>
      <c r="H69" s="10">
        <f>IFERROR(_xlfn.XLOOKUP(D69,Chart_of_Accounts!$A:$A,Chart_of_Accounts!$E:$E,""),"")</f>
        <v>0</v>
      </c>
      <c r="I69" s="10"/>
      <c r="J69" s="11"/>
      <c r="K69" s="11"/>
      <c r="L69" s="11"/>
      <c r="M69" s="11"/>
      <c r="N69" s="11" t="str">
        <f>IF(A69="","",Dashboard!$B$7)</f>
        <v/>
      </c>
      <c r="O69" s="11" t="str">
        <f t="shared" si="4"/>
        <v/>
      </c>
      <c r="P69" s="11" t="str">
        <f t="shared" si="5"/>
        <v/>
      </c>
      <c r="Q69" s="10"/>
      <c r="R69" s="10"/>
      <c r="S69" s="10"/>
      <c r="T69" s="10"/>
      <c r="U69" s="10"/>
    </row>
    <row r="70" spans="1:21">
      <c r="A70" s="18"/>
      <c r="B70" s="10" t="str">
        <f t="shared" si="3"/>
        <v/>
      </c>
      <c r="C70" s="10"/>
      <c r="D70" s="10"/>
      <c r="E70" s="10">
        <f>IFERROR(_xlfn.XLOOKUP(D70,Chart_of_Accounts!$A:$A,Chart_of_Accounts!$B:$B,""),"")</f>
        <v>0</v>
      </c>
      <c r="F70" s="10">
        <f>IFERROR(_xlfn.XLOOKUP(D70,Chart_of_Accounts!$A:$A,Chart_of_Accounts!$C:$C,""),"")</f>
        <v>0</v>
      </c>
      <c r="G70" s="10">
        <f>IFERROR(_xlfn.XLOOKUP(D70,Chart_of_Accounts!$A:$A,Chart_of_Accounts!$D:$D,""),"")</f>
        <v>0</v>
      </c>
      <c r="H70" s="10">
        <f>IFERROR(_xlfn.XLOOKUP(D70,Chart_of_Accounts!$A:$A,Chart_of_Accounts!$E:$E,""),"")</f>
        <v>0</v>
      </c>
      <c r="I70" s="10"/>
      <c r="J70" s="11"/>
      <c r="K70" s="11"/>
      <c r="L70" s="11"/>
      <c r="M70" s="11"/>
      <c r="N70" s="11" t="str">
        <f>IF(A70="","",Dashboard!$B$7)</f>
        <v/>
      </c>
      <c r="O70" s="11" t="str">
        <f t="shared" si="4"/>
        <v/>
      </c>
      <c r="P70" s="11" t="str">
        <f t="shared" si="5"/>
        <v/>
      </c>
      <c r="Q70" s="10"/>
      <c r="R70" s="10"/>
      <c r="S70" s="10"/>
      <c r="T70" s="10"/>
      <c r="U70" s="10"/>
    </row>
    <row r="71" spans="1:21">
      <c r="A71" s="18"/>
      <c r="B71" s="10" t="str">
        <f t="shared" si="3"/>
        <v/>
      </c>
      <c r="C71" s="10"/>
      <c r="D71" s="10"/>
      <c r="E71" s="10">
        <f>IFERROR(_xlfn.XLOOKUP(D71,Chart_of_Accounts!$A:$A,Chart_of_Accounts!$B:$B,""),"")</f>
        <v>0</v>
      </c>
      <c r="F71" s="10">
        <f>IFERROR(_xlfn.XLOOKUP(D71,Chart_of_Accounts!$A:$A,Chart_of_Accounts!$C:$C,""),"")</f>
        <v>0</v>
      </c>
      <c r="G71" s="10">
        <f>IFERROR(_xlfn.XLOOKUP(D71,Chart_of_Accounts!$A:$A,Chart_of_Accounts!$D:$D,""),"")</f>
        <v>0</v>
      </c>
      <c r="H71" s="10">
        <f>IFERROR(_xlfn.XLOOKUP(D71,Chart_of_Accounts!$A:$A,Chart_of_Accounts!$E:$E,""),"")</f>
        <v>0</v>
      </c>
      <c r="I71" s="10"/>
      <c r="J71" s="11"/>
      <c r="K71" s="11"/>
      <c r="L71" s="11"/>
      <c r="M71" s="11"/>
      <c r="N71" s="11" t="str">
        <f>IF(A71="","",Dashboard!$B$7)</f>
        <v/>
      </c>
      <c r="O71" s="11" t="str">
        <f t="shared" si="4"/>
        <v/>
      </c>
      <c r="P71" s="11" t="str">
        <f t="shared" si="5"/>
        <v/>
      </c>
      <c r="Q71" s="10"/>
      <c r="R71" s="10"/>
      <c r="S71" s="10"/>
      <c r="T71" s="10"/>
      <c r="U71" s="10"/>
    </row>
    <row r="72" spans="1:21">
      <c r="A72" s="18"/>
      <c r="B72" s="10" t="str">
        <f t="shared" si="3"/>
        <v/>
      </c>
      <c r="C72" s="10"/>
      <c r="D72" s="10"/>
      <c r="E72" s="10">
        <f>IFERROR(_xlfn.XLOOKUP(D72,Chart_of_Accounts!$A:$A,Chart_of_Accounts!$B:$B,""),"")</f>
        <v>0</v>
      </c>
      <c r="F72" s="10">
        <f>IFERROR(_xlfn.XLOOKUP(D72,Chart_of_Accounts!$A:$A,Chart_of_Accounts!$C:$C,""),"")</f>
        <v>0</v>
      </c>
      <c r="G72" s="10">
        <f>IFERROR(_xlfn.XLOOKUP(D72,Chart_of_Accounts!$A:$A,Chart_of_Accounts!$D:$D,""),"")</f>
        <v>0</v>
      </c>
      <c r="H72" s="10">
        <f>IFERROR(_xlfn.XLOOKUP(D72,Chart_of_Accounts!$A:$A,Chart_of_Accounts!$E:$E,""),"")</f>
        <v>0</v>
      </c>
      <c r="I72" s="10"/>
      <c r="J72" s="11"/>
      <c r="K72" s="11"/>
      <c r="L72" s="11"/>
      <c r="M72" s="11"/>
      <c r="N72" s="11" t="str">
        <f>IF(A72="","",Dashboard!$B$7)</f>
        <v/>
      </c>
      <c r="O72" s="11" t="str">
        <f t="shared" si="4"/>
        <v/>
      </c>
      <c r="P72" s="11" t="str">
        <f t="shared" si="5"/>
        <v/>
      </c>
      <c r="Q72" s="10"/>
      <c r="R72" s="10"/>
      <c r="S72" s="10"/>
      <c r="T72" s="10"/>
      <c r="U72" s="10"/>
    </row>
    <row r="73" spans="1:21">
      <c r="A73" s="18"/>
      <c r="B73" s="10" t="str">
        <f t="shared" si="3"/>
        <v/>
      </c>
      <c r="C73" s="10"/>
      <c r="D73" s="10"/>
      <c r="E73" s="10">
        <f>IFERROR(_xlfn.XLOOKUP(D73,Chart_of_Accounts!$A:$A,Chart_of_Accounts!$B:$B,""),"")</f>
        <v>0</v>
      </c>
      <c r="F73" s="10">
        <f>IFERROR(_xlfn.XLOOKUP(D73,Chart_of_Accounts!$A:$A,Chart_of_Accounts!$C:$C,""),"")</f>
        <v>0</v>
      </c>
      <c r="G73" s="10">
        <f>IFERROR(_xlfn.XLOOKUP(D73,Chart_of_Accounts!$A:$A,Chart_of_Accounts!$D:$D,""),"")</f>
        <v>0</v>
      </c>
      <c r="H73" s="10">
        <f>IFERROR(_xlfn.XLOOKUP(D73,Chart_of_Accounts!$A:$A,Chart_of_Accounts!$E:$E,""),"")</f>
        <v>0</v>
      </c>
      <c r="I73" s="10"/>
      <c r="J73" s="11"/>
      <c r="K73" s="11"/>
      <c r="L73" s="11"/>
      <c r="M73" s="11"/>
      <c r="N73" s="11" t="str">
        <f>IF(A73="","",Dashboard!$B$7)</f>
        <v/>
      </c>
      <c r="O73" s="11" t="str">
        <f t="shared" si="4"/>
        <v/>
      </c>
      <c r="P73" s="11" t="str">
        <f t="shared" si="5"/>
        <v/>
      </c>
      <c r="Q73" s="10"/>
      <c r="R73" s="10"/>
      <c r="S73" s="10"/>
      <c r="T73" s="10"/>
      <c r="U73" s="10"/>
    </row>
    <row r="74" spans="1:21">
      <c r="A74" s="18"/>
      <c r="B74" s="10" t="str">
        <f t="shared" si="3"/>
        <v/>
      </c>
      <c r="C74" s="10"/>
      <c r="D74" s="10"/>
      <c r="E74" s="10">
        <f>IFERROR(_xlfn.XLOOKUP(D74,Chart_of_Accounts!$A:$A,Chart_of_Accounts!$B:$B,""),"")</f>
        <v>0</v>
      </c>
      <c r="F74" s="10">
        <f>IFERROR(_xlfn.XLOOKUP(D74,Chart_of_Accounts!$A:$A,Chart_of_Accounts!$C:$C,""),"")</f>
        <v>0</v>
      </c>
      <c r="G74" s="10">
        <f>IFERROR(_xlfn.XLOOKUP(D74,Chart_of_Accounts!$A:$A,Chart_of_Accounts!$D:$D,""),"")</f>
        <v>0</v>
      </c>
      <c r="H74" s="10">
        <f>IFERROR(_xlfn.XLOOKUP(D74,Chart_of_Accounts!$A:$A,Chart_of_Accounts!$E:$E,""),"")</f>
        <v>0</v>
      </c>
      <c r="I74" s="10"/>
      <c r="J74" s="11"/>
      <c r="K74" s="11"/>
      <c r="L74" s="11"/>
      <c r="M74" s="11"/>
      <c r="N74" s="11" t="str">
        <f>IF(A74="","",Dashboard!$B$7)</f>
        <v/>
      </c>
      <c r="O74" s="11" t="str">
        <f t="shared" si="4"/>
        <v/>
      </c>
      <c r="P74" s="11" t="str">
        <f t="shared" si="5"/>
        <v/>
      </c>
      <c r="Q74" s="10"/>
      <c r="R74" s="10"/>
      <c r="S74" s="10"/>
      <c r="T74" s="10"/>
      <c r="U74" s="10"/>
    </row>
    <row r="75" spans="1:21">
      <c r="A75" s="18"/>
      <c r="B75" s="10" t="str">
        <f t="shared" si="3"/>
        <v/>
      </c>
      <c r="C75" s="10"/>
      <c r="D75" s="10"/>
      <c r="E75" s="10">
        <f>IFERROR(_xlfn.XLOOKUP(D75,Chart_of_Accounts!$A:$A,Chart_of_Accounts!$B:$B,""),"")</f>
        <v>0</v>
      </c>
      <c r="F75" s="10">
        <f>IFERROR(_xlfn.XLOOKUP(D75,Chart_of_Accounts!$A:$A,Chart_of_Accounts!$C:$C,""),"")</f>
        <v>0</v>
      </c>
      <c r="G75" s="10">
        <f>IFERROR(_xlfn.XLOOKUP(D75,Chart_of_Accounts!$A:$A,Chart_of_Accounts!$D:$D,""),"")</f>
        <v>0</v>
      </c>
      <c r="H75" s="10">
        <f>IFERROR(_xlfn.XLOOKUP(D75,Chart_of_Accounts!$A:$A,Chart_of_Accounts!$E:$E,""),"")</f>
        <v>0</v>
      </c>
      <c r="I75" s="10"/>
      <c r="J75" s="11"/>
      <c r="K75" s="11"/>
      <c r="L75" s="11"/>
      <c r="M75" s="11"/>
      <c r="N75" s="11" t="str">
        <f>IF(A75="","",Dashboard!$B$7)</f>
        <v/>
      </c>
      <c r="O75" s="11" t="str">
        <f t="shared" si="4"/>
        <v/>
      </c>
      <c r="P75" s="11" t="str">
        <f t="shared" si="5"/>
        <v/>
      </c>
      <c r="Q75" s="10"/>
      <c r="R75" s="10"/>
      <c r="S75" s="10"/>
      <c r="T75" s="10"/>
      <c r="U75" s="10"/>
    </row>
    <row r="76" spans="1:21">
      <c r="A76" s="18"/>
      <c r="B76" s="10" t="str">
        <f t="shared" si="3"/>
        <v/>
      </c>
      <c r="C76" s="10"/>
      <c r="D76" s="10"/>
      <c r="E76" s="10">
        <f>IFERROR(_xlfn.XLOOKUP(D76,Chart_of_Accounts!$A:$A,Chart_of_Accounts!$B:$B,""),"")</f>
        <v>0</v>
      </c>
      <c r="F76" s="10">
        <f>IFERROR(_xlfn.XLOOKUP(D76,Chart_of_Accounts!$A:$A,Chart_of_Accounts!$C:$C,""),"")</f>
        <v>0</v>
      </c>
      <c r="G76" s="10">
        <f>IFERROR(_xlfn.XLOOKUP(D76,Chart_of_Accounts!$A:$A,Chart_of_Accounts!$D:$D,""),"")</f>
        <v>0</v>
      </c>
      <c r="H76" s="10">
        <f>IFERROR(_xlfn.XLOOKUP(D76,Chart_of_Accounts!$A:$A,Chart_of_Accounts!$E:$E,""),"")</f>
        <v>0</v>
      </c>
      <c r="I76" s="10"/>
      <c r="J76" s="11"/>
      <c r="K76" s="11"/>
      <c r="L76" s="11"/>
      <c r="M76" s="11"/>
      <c r="N76" s="11" t="str">
        <f>IF(A76="","",Dashboard!$B$7)</f>
        <v/>
      </c>
      <c r="O76" s="11" t="str">
        <f t="shared" si="4"/>
        <v/>
      </c>
      <c r="P76" s="11" t="str">
        <f t="shared" si="5"/>
        <v/>
      </c>
      <c r="Q76" s="10"/>
      <c r="R76" s="10"/>
      <c r="S76" s="10"/>
      <c r="T76" s="10"/>
      <c r="U76" s="10"/>
    </row>
    <row r="77" spans="1:21">
      <c r="A77" s="18"/>
      <c r="B77" s="10" t="str">
        <f t="shared" si="3"/>
        <v/>
      </c>
      <c r="C77" s="10"/>
      <c r="D77" s="10"/>
      <c r="E77" s="10">
        <f>IFERROR(_xlfn.XLOOKUP(D77,Chart_of_Accounts!$A:$A,Chart_of_Accounts!$B:$B,""),"")</f>
        <v>0</v>
      </c>
      <c r="F77" s="10">
        <f>IFERROR(_xlfn.XLOOKUP(D77,Chart_of_Accounts!$A:$A,Chart_of_Accounts!$C:$C,""),"")</f>
        <v>0</v>
      </c>
      <c r="G77" s="10">
        <f>IFERROR(_xlfn.XLOOKUP(D77,Chart_of_Accounts!$A:$A,Chart_of_Accounts!$D:$D,""),"")</f>
        <v>0</v>
      </c>
      <c r="H77" s="10">
        <f>IFERROR(_xlfn.XLOOKUP(D77,Chart_of_Accounts!$A:$A,Chart_of_Accounts!$E:$E,""),"")</f>
        <v>0</v>
      </c>
      <c r="I77" s="10"/>
      <c r="J77" s="11"/>
      <c r="K77" s="11"/>
      <c r="L77" s="11"/>
      <c r="M77" s="11"/>
      <c r="N77" s="11" t="str">
        <f>IF(A77="","",Dashboard!$B$7)</f>
        <v/>
      </c>
      <c r="O77" s="11" t="str">
        <f t="shared" si="4"/>
        <v/>
      </c>
      <c r="P77" s="11" t="str">
        <f t="shared" si="5"/>
        <v/>
      </c>
      <c r="Q77" s="10"/>
      <c r="R77" s="10"/>
      <c r="S77" s="10"/>
      <c r="T77" s="10"/>
      <c r="U77" s="10"/>
    </row>
    <row r="78" spans="1:21">
      <c r="A78" s="18"/>
      <c r="B78" s="10" t="str">
        <f t="shared" si="3"/>
        <v/>
      </c>
      <c r="C78" s="10"/>
      <c r="D78" s="10"/>
      <c r="E78" s="10">
        <f>IFERROR(_xlfn.XLOOKUP(D78,Chart_of_Accounts!$A:$A,Chart_of_Accounts!$B:$B,""),"")</f>
        <v>0</v>
      </c>
      <c r="F78" s="10">
        <f>IFERROR(_xlfn.XLOOKUP(D78,Chart_of_Accounts!$A:$A,Chart_of_Accounts!$C:$C,""),"")</f>
        <v>0</v>
      </c>
      <c r="G78" s="10">
        <f>IFERROR(_xlfn.XLOOKUP(D78,Chart_of_Accounts!$A:$A,Chart_of_Accounts!$D:$D,""),"")</f>
        <v>0</v>
      </c>
      <c r="H78" s="10">
        <f>IFERROR(_xlfn.XLOOKUP(D78,Chart_of_Accounts!$A:$A,Chart_of_Accounts!$E:$E,""),"")</f>
        <v>0</v>
      </c>
      <c r="I78" s="10"/>
      <c r="J78" s="11"/>
      <c r="K78" s="11"/>
      <c r="L78" s="11"/>
      <c r="M78" s="11"/>
      <c r="N78" s="11" t="str">
        <f>IF(A78="","",Dashboard!$B$7)</f>
        <v/>
      </c>
      <c r="O78" s="11" t="str">
        <f t="shared" si="4"/>
        <v/>
      </c>
      <c r="P78" s="11" t="str">
        <f t="shared" si="5"/>
        <v/>
      </c>
      <c r="Q78" s="10"/>
      <c r="R78" s="10"/>
      <c r="S78" s="10"/>
      <c r="T78" s="10"/>
      <c r="U78" s="10"/>
    </row>
    <row r="79" spans="1:21">
      <c r="A79" s="18"/>
      <c r="B79" s="10" t="str">
        <f t="shared" si="3"/>
        <v/>
      </c>
      <c r="C79" s="10"/>
      <c r="D79" s="10"/>
      <c r="E79" s="10">
        <f>IFERROR(_xlfn.XLOOKUP(D79,Chart_of_Accounts!$A:$A,Chart_of_Accounts!$B:$B,""),"")</f>
        <v>0</v>
      </c>
      <c r="F79" s="10">
        <f>IFERROR(_xlfn.XLOOKUP(D79,Chart_of_Accounts!$A:$A,Chart_of_Accounts!$C:$C,""),"")</f>
        <v>0</v>
      </c>
      <c r="G79" s="10">
        <f>IFERROR(_xlfn.XLOOKUP(D79,Chart_of_Accounts!$A:$A,Chart_of_Accounts!$D:$D,""),"")</f>
        <v>0</v>
      </c>
      <c r="H79" s="10">
        <f>IFERROR(_xlfn.XLOOKUP(D79,Chart_of_Accounts!$A:$A,Chart_of_Accounts!$E:$E,""),"")</f>
        <v>0</v>
      </c>
      <c r="I79" s="10"/>
      <c r="J79" s="11"/>
      <c r="K79" s="11"/>
      <c r="L79" s="11"/>
      <c r="M79" s="11"/>
      <c r="N79" s="11" t="str">
        <f>IF(A79="","",Dashboard!$B$7)</f>
        <v/>
      </c>
      <c r="O79" s="11" t="str">
        <f t="shared" si="4"/>
        <v/>
      </c>
      <c r="P79" s="11" t="str">
        <f t="shared" si="5"/>
        <v/>
      </c>
      <c r="Q79" s="10"/>
      <c r="R79" s="10"/>
      <c r="S79" s="10"/>
      <c r="T79" s="10"/>
      <c r="U79" s="10"/>
    </row>
    <row r="80" spans="1:21">
      <c r="A80" s="18"/>
      <c r="B80" s="10" t="str">
        <f t="shared" si="3"/>
        <v/>
      </c>
      <c r="C80" s="10"/>
      <c r="D80" s="10"/>
      <c r="E80" s="10">
        <f>IFERROR(_xlfn.XLOOKUP(D80,Chart_of_Accounts!$A:$A,Chart_of_Accounts!$B:$B,""),"")</f>
        <v>0</v>
      </c>
      <c r="F80" s="10">
        <f>IFERROR(_xlfn.XLOOKUP(D80,Chart_of_Accounts!$A:$A,Chart_of_Accounts!$C:$C,""),"")</f>
        <v>0</v>
      </c>
      <c r="G80" s="10">
        <f>IFERROR(_xlfn.XLOOKUP(D80,Chart_of_Accounts!$A:$A,Chart_of_Accounts!$D:$D,""),"")</f>
        <v>0</v>
      </c>
      <c r="H80" s="10">
        <f>IFERROR(_xlfn.XLOOKUP(D80,Chart_of_Accounts!$A:$A,Chart_of_Accounts!$E:$E,""),"")</f>
        <v>0</v>
      </c>
      <c r="I80" s="10"/>
      <c r="J80" s="11"/>
      <c r="K80" s="11"/>
      <c r="L80" s="11"/>
      <c r="M80" s="11"/>
      <c r="N80" s="11" t="str">
        <f>IF(A80="","",Dashboard!$B$7)</f>
        <v/>
      </c>
      <c r="O80" s="11" t="str">
        <f t="shared" si="4"/>
        <v/>
      </c>
      <c r="P80" s="11" t="str">
        <f t="shared" si="5"/>
        <v/>
      </c>
      <c r="Q80" s="10"/>
      <c r="R80" s="10"/>
      <c r="S80" s="10"/>
      <c r="T80" s="10"/>
      <c r="U80" s="10"/>
    </row>
    <row r="81" spans="1:21">
      <c r="A81" s="18"/>
      <c r="B81" s="10" t="str">
        <f t="shared" si="3"/>
        <v/>
      </c>
      <c r="C81" s="10"/>
      <c r="D81" s="10"/>
      <c r="E81" s="10">
        <f>IFERROR(_xlfn.XLOOKUP(D81,Chart_of_Accounts!$A:$A,Chart_of_Accounts!$B:$B,""),"")</f>
        <v>0</v>
      </c>
      <c r="F81" s="10">
        <f>IFERROR(_xlfn.XLOOKUP(D81,Chart_of_Accounts!$A:$A,Chart_of_Accounts!$C:$C,""),"")</f>
        <v>0</v>
      </c>
      <c r="G81" s="10">
        <f>IFERROR(_xlfn.XLOOKUP(D81,Chart_of_Accounts!$A:$A,Chart_of_Accounts!$D:$D,""),"")</f>
        <v>0</v>
      </c>
      <c r="H81" s="10">
        <f>IFERROR(_xlfn.XLOOKUP(D81,Chart_of_Accounts!$A:$A,Chart_of_Accounts!$E:$E,""),"")</f>
        <v>0</v>
      </c>
      <c r="I81" s="10"/>
      <c r="J81" s="11"/>
      <c r="K81" s="11"/>
      <c r="L81" s="11"/>
      <c r="M81" s="11"/>
      <c r="N81" s="11" t="str">
        <f>IF(A81="","",Dashboard!$B$7)</f>
        <v/>
      </c>
      <c r="O81" s="11" t="str">
        <f t="shared" si="4"/>
        <v/>
      </c>
      <c r="P81" s="11" t="str">
        <f t="shared" si="5"/>
        <v/>
      </c>
      <c r="Q81" s="10"/>
      <c r="R81" s="10"/>
      <c r="S81" s="10"/>
      <c r="T81" s="10"/>
      <c r="U81" s="10"/>
    </row>
    <row r="82" spans="1:21">
      <c r="A82" s="18"/>
      <c r="B82" s="10" t="str">
        <f t="shared" si="3"/>
        <v/>
      </c>
      <c r="C82" s="10"/>
      <c r="D82" s="10"/>
      <c r="E82" s="10">
        <f>IFERROR(_xlfn.XLOOKUP(D82,Chart_of_Accounts!$A:$A,Chart_of_Accounts!$B:$B,""),"")</f>
        <v>0</v>
      </c>
      <c r="F82" s="10">
        <f>IFERROR(_xlfn.XLOOKUP(D82,Chart_of_Accounts!$A:$A,Chart_of_Accounts!$C:$C,""),"")</f>
        <v>0</v>
      </c>
      <c r="G82" s="10">
        <f>IFERROR(_xlfn.XLOOKUP(D82,Chart_of_Accounts!$A:$A,Chart_of_Accounts!$D:$D,""),"")</f>
        <v>0</v>
      </c>
      <c r="H82" s="10">
        <f>IFERROR(_xlfn.XLOOKUP(D82,Chart_of_Accounts!$A:$A,Chart_of_Accounts!$E:$E,""),"")</f>
        <v>0</v>
      </c>
      <c r="I82" s="10"/>
      <c r="J82" s="11"/>
      <c r="K82" s="11"/>
      <c r="L82" s="11"/>
      <c r="M82" s="11"/>
      <c r="N82" s="11" t="str">
        <f>IF(A82="","",Dashboard!$B$7)</f>
        <v/>
      </c>
      <c r="O82" s="11" t="str">
        <f t="shared" si="4"/>
        <v/>
      </c>
      <c r="P82" s="11" t="str">
        <f t="shared" si="5"/>
        <v/>
      </c>
      <c r="Q82" s="10"/>
      <c r="R82" s="10"/>
      <c r="S82" s="10"/>
      <c r="T82" s="10"/>
      <c r="U82" s="10"/>
    </row>
    <row r="83" spans="1:21">
      <c r="A83" s="18"/>
      <c r="B83" s="10" t="str">
        <f t="shared" si="3"/>
        <v/>
      </c>
      <c r="C83" s="10"/>
      <c r="D83" s="10"/>
      <c r="E83" s="10">
        <f>IFERROR(_xlfn.XLOOKUP(D83,Chart_of_Accounts!$A:$A,Chart_of_Accounts!$B:$B,""),"")</f>
        <v>0</v>
      </c>
      <c r="F83" s="10">
        <f>IFERROR(_xlfn.XLOOKUP(D83,Chart_of_Accounts!$A:$A,Chart_of_Accounts!$C:$C,""),"")</f>
        <v>0</v>
      </c>
      <c r="G83" s="10">
        <f>IFERROR(_xlfn.XLOOKUP(D83,Chart_of_Accounts!$A:$A,Chart_of_Accounts!$D:$D,""),"")</f>
        <v>0</v>
      </c>
      <c r="H83" s="10">
        <f>IFERROR(_xlfn.XLOOKUP(D83,Chart_of_Accounts!$A:$A,Chart_of_Accounts!$E:$E,""),"")</f>
        <v>0</v>
      </c>
      <c r="I83" s="10"/>
      <c r="J83" s="11"/>
      <c r="K83" s="11"/>
      <c r="L83" s="11"/>
      <c r="M83" s="11"/>
      <c r="N83" s="11" t="str">
        <f>IF(A83="","",Dashboard!$B$7)</f>
        <v/>
      </c>
      <c r="O83" s="11" t="str">
        <f t="shared" si="4"/>
        <v/>
      </c>
      <c r="P83" s="11" t="str">
        <f t="shared" si="5"/>
        <v/>
      </c>
      <c r="Q83" s="10"/>
      <c r="R83" s="10"/>
      <c r="S83" s="10"/>
      <c r="T83" s="10"/>
      <c r="U83" s="10"/>
    </row>
    <row r="84" spans="1:21">
      <c r="A84" s="18"/>
      <c r="B84" s="10" t="str">
        <f t="shared" si="3"/>
        <v/>
      </c>
      <c r="C84" s="10"/>
      <c r="D84" s="10"/>
      <c r="E84" s="10">
        <f>IFERROR(_xlfn.XLOOKUP(D84,Chart_of_Accounts!$A:$A,Chart_of_Accounts!$B:$B,""),"")</f>
        <v>0</v>
      </c>
      <c r="F84" s="10">
        <f>IFERROR(_xlfn.XLOOKUP(D84,Chart_of_Accounts!$A:$A,Chart_of_Accounts!$C:$C,""),"")</f>
        <v>0</v>
      </c>
      <c r="G84" s="10">
        <f>IFERROR(_xlfn.XLOOKUP(D84,Chart_of_Accounts!$A:$A,Chart_of_Accounts!$D:$D,""),"")</f>
        <v>0</v>
      </c>
      <c r="H84" s="10">
        <f>IFERROR(_xlfn.XLOOKUP(D84,Chart_of_Accounts!$A:$A,Chart_of_Accounts!$E:$E,""),"")</f>
        <v>0</v>
      </c>
      <c r="I84" s="10"/>
      <c r="J84" s="11"/>
      <c r="K84" s="11"/>
      <c r="L84" s="11"/>
      <c r="M84" s="11"/>
      <c r="N84" s="11" t="str">
        <f>IF(A84="","",Dashboard!$B$7)</f>
        <v/>
      </c>
      <c r="O84" s="11" t="str">
        <f t="shared" si="4"/>
        <v/>
      </c>
      <c r="P84" s="11" t="str">
        <f t="shared" si="5"/>
        <v/>
      </c>
      <c r="Q84" s="10"/>
      <c r="R84" s="10"/>
      <c r="S84" s="10"/>
      <c r="T84" s="10"/>
      <c r="U84" s="10"/>
    </row>
    <row r="85" spans="1:21">
      <c r="A85" s="18"/>
      <c r="B85" s="10" t="str">
        <f t="shared" si="3"/>
        <v/>
      </c>
      <c r="C85" s="10"/>
      <c r="D85" s="10"/>
      <c r="E85" s="10">
        <f>IFERROR(_xlfn.XLOOKUP(D85,Chart_of_Accounts!$A:$A,Chart_of_Accounts!$B:$B,""),"")</f>
        <v>0</v>
      </c>
      <c r="F85" s="10">
        <f>IFERROR(_xlfn.XLOOKUP(D85,Chart_of_Accounts!$A:$A,Chart_of_Accounts!$C:$C,""),"")</f>
        <v>0</v>
      </c>
      <c r="G85" s="10">
        <f>IFERROR(_xlfn.XLOOKUP(D85,Chart_of_Accounts!$A:$A,Chart_of_Accounts!$D:$D,""),"")</f>
        <v>0</v>
      </c>
      <c r="H85" s="10">
        <f>IFERROR(_xlfn.XLOOKUP(D85,Chart_of_Accounts!$A:$A,Chart_of_Accounts!$E:$E,""),"")</f>
        <v>0</v>
      </c>
      <c r="I85" s="10"/>
      <c r="J85" s="11"/>
      <c r="K85" s="11"/>
      <c r="L85" s="11"/>
      <c r="M85" s="11"/>
      <c r="N85" s="11" t="str">
        <f>IF(A85="","",Dashboard!$B$7)</f>
        <v/>
      </c>
      <c r="O85" s="11" t="str">
        <f t="shared" si="4"/>
        <v/>
      </c>
      <c r="P85" s="11" t="str">
        <f t="shared" si="5"/>
        <v/>
      </c>
      <c r="Q85" s="10"/>
      <c r="R85" s="10"/>
      <c r="S85" s="10"/>
      <c r="T85" s="10"/>
      <c r="U85" s="10"/>
    </row>
    <row r="86" spans="1:21">
      <c r="A86" s="18"/>
      <c r="B86" s="10" t="str">
        <f t="shared" si="3"/>
        <v/>
      </c>
      <c r="C86" s="10"/>
      <c r="D86" s="10"/>
      <c r="E86" s="10">
        <f>IFERROR(_xlfn.XLOOKUP(D86,Chart_of_Accounts!$A:$A,Chart_of_Accounts!$B:$B,""),"")</f>
        <v>0</v>
      </c>
      <c r="F86" s="10">
        <f>IFERROR(_xlfn.XLOOKUP(D86,Chart_of_Accounts!$A:$A,Chart_of_Accounts!$C:$C,""),"")</f>
        <v>0</v>
      </c>
      <c r="G86" s="10">
        <f>IFERROR(_xlfn.XLOOKUP(D86,Chart_of_Accounts!$A:$A,Chart_of_Accounts!$D:$D,""),"")</f>
        <v>0</v>
      </c>
      <c r="H86" s="10">
        <f>IFERROR(_xlfn.XLOOKUP(D86,Chart_of_Accounts!$A:$A,Chart_of_Accounts!$E:$E,""),"")</f>
        <v>0</v>
      </c>
      <c r="I86" s="10"/>
      <c r="J86" s="11"/>
      <c r="K86" s="11"/>
      <c r="L86" s="11"/>
      <c r="M86" s="11"/>
      <c r="N86" s="11" t="str">
        <f>IF(A86="","",Dashboard!$B$7)</f>
        <v/>
      </c>
      <c r="O86" s="11" t="str">
        <f t="shared" si="4"/>
        <v/>
      </c>
      <c r="P86" s="11" t="str">
        <f t="shared" si="5"/>
        <v/>
      </c>
      <c r="Q86" s="10"/>
      <c r="R86" s="10"/>
      <c r="S86" s="10"/>
      <c r="T86" s="10"/>
      <c r="U86" s="10"/>
    </row>
    <row r="87" spans="1:21">
      <c r="A87" s="18"/>
      <c r="B87" s="10" t="str">
        <f t="shared" si="3"/>
        <v/>
      </c>
      <c r="C87" s="10"/>
      <c r="D87" s="10"/>
      <c r="E87" s="10">
        <f>IFERROR(_xlfn.XLOOKUP(D87,Chart_of_Accounts!$A:$A,Chart_of_Accounts!$B:$B,""),"")</f>
        <v>0</v>
      </c>
      <c r="F87" s="10">
        <f>IFERROR(_xlfn.XLOOKUP(D87,Chart_of_Accounts!$A:$A,Chart_of_Accounts!$C:$C,""),"")</f>
        <v>0</v>
      </c>
      <c r="G87" s="10">
        <f>IFERROR(_xlfn.XLOOKUP(D87,Chart_of_Accounts!$A:$A,Chart_of_Accounts!$D:$D,""),"")</f>
        <v>0</v>
      </c>
      <c r="H87" s="10">
        <f>IFERROR(_xlfn.XLOOKUP(D87,Chart_of_Accounts!$A:$A,Chart_of_Accounts!$E:$E,""),"")</f>
        <v>0</v>
      </c>
      <c r="I87" s="10"/>
      <c r="J87" s="11"/>
      <c r="K87" s="11"/>
      <c r="L87" s="11"/>
      <c r="M87" s="11"/>
      <c r="N87" s="11" t="str">
        <f>IF(A87="","",Dashboard!$B$7)</f>
        <v/>
      </c>
      <c r="O87" s="11" t="str">
        <f t="shared" si="4"/>
        <v/>
      </c>
      <c r="P87" s="11" t="str">
        <f t="shared" si="5"/>
        <v/>
      </c>
      <c r="Q87" s="10"/>
      <c r="R87" s="10"/>
      <c r="S87" s="10"/>
      <c r="T87" s="10"/>
      <c r="U87" s="10"/>
    </row>
    <row r="88" spans="1:21">
      <c r="A88" s="18"/>
      <c r="B88" s="10" t="str">
        <f t="shared" si="3"/>
        <v/>
      </c>
      <c r="C88" s="10"/>
      <c r="D88" s="10"/>
      <c r="E88" s="10">
        <f>IFERROR(_xlfn.XLOOKUP(D88,Chart_of_Accounts!$A:$A,Chart_of_Accounts!$B:$B,""),"")</f>
        <v>0</v>
      </c>
      <c r="F88" s="10">
        <f>IFERROR(_xlfn.XLOOKUP(D88,Chart_of_Accounts!$A:$A,Chart_of_Accounts!$C:$C,""),"")</f>
        <v>0</v>
      </c>
      <c r="G88" s="10">
        <f>IFERROR(_xlfn.XLOOKUP(D88,Chart_of_Accounts!$A:$A,Chart_of_Accounts!$D:$D,""),"")</f>
        <v>0</v>
      </c>
      <c r="H88" s="10">
        <f>IFERROR(_xlfn.XLOOKUP(D88,Chart_of_Accounts!$A:$A,Chart_of_Accounts!$E:$E,""),"")</f>
        <v>0</v>
      </c>
      <c r="I88" s="10"/>
      <c r="J88" s="11"/>
      <c r="K88" s="11"/>
      <c r="L88" s="11"/>
      <c r="M88" s="11"/>
      <c r="N88" s="11" t="str">
        <f>IF(A88="","",Dashboard!$B$7)</f>
        <v/>
      </c>
      <c r="O88" s="11" t="str">
        <f t="shared" si="4"/>
        <v/>
      </c>
      <c r="P88" s="11" t="str">
        <f t="shared" si="5"/>
        <v/>
      </c>
      <c r="Q88" s="10"/>
      <c r="R88" s="10"/>
      <c r="S88" s="10"/>
      <c r="T88" s="10"/>
      <c r="U88" s="10"/>
    </row>
    <row r="89" spans="1:21">
      <c r="A89" s="18"/>
      <c r="B89" s="10" t="str">
        <f t="shared" si="3"/>
        <v/>
      </c>
      <c r="C89" s="10"/>
      <c r="D89" s="10"/>
      <c r="E89" s="10">
        <f>IFERROR(_xlfn.XLOOKUP(D89,Chart_of_Accounts!$A:$A,Chart_of_Accounts!$B:$B,""),"")</f>
        <v>0</v>
      </c>
      <c r="F89" s="10">
        <f>IFERROR(_xlfn.XLOOKUP(D89,Chart_of_Accounts!$A:$A,Chart_of_Accounts!$C:$C,""),"")</f>
        <v>0</v>
      </c>
      <c r="G89" s="10">
        <f>IFERROR(_xlfn.XLOOKUP(D89,Chart_of_Accounts!$A:$A,Chart_of_Accounts!$D:$D,""),"")</f>
        <v>0</v>
      </c>
      <c r="H89" s="10">
        <f>IFERROR(_xlfn.XLOOKUP(D89,Chart_of_Accounts!$A:$A,Chart_of_Accounts!$E:$E,""),"")</f>
        <v>0</v>
      </c>
      <c r="I89" s="10"/>
      <c r="J89" s="11"/>
      <c r="K89" s="11"/>
      <c r="L89" s="11"/>
      <c r="M89" s="11"/>
      <c r="N89" s="11" t="str">
        <f>IF(A89="","",Dashboard!$B$7)</f>
        <v/>
      </c>
      <c r="O89" s="11" t="str">
        <f t="shared" si="4"/>
        <v/>
      </c>
      <c r="P89" s="11" t="str">
        <f t="shared" si="5"/>
        <v/>
      </c>
      <c r="Q89" s="10"/>
      <c r="R89" s="10"/>
      <c r="S89" s="10"/>
      <c r="T89" s="10"/>
      <c r="U89" s="10"/>
    </row>
    <row r="90" spans="1:21">
      <c r="A90" s="18"/>
      <c r="B90" s="10" t="str">
        <f t="shared" si="3"/>
        <v/>
      </c>
      <c r="C90" s="10"/>
      <c r="D90" s="10"/>
      <c r="E90" s="10">
        <f>IFERROR(_xlfn.XLOOKUP(D90,Chart_of_Accounts!$A:$A,Chart_of_Accounts!$B:$B,""),"")</f>
        <v>0</v>
      </c>
      <c r="F90" s="10">
        <f>IFERROR(_xlfn.XLOOKUP(D90,Chart_of_Accounts!$A:$A,Chart_of_Accounts!$C:$C,""),"")</f>
        <v>0</v>
      </c>
      <c r="G90" s="10">
        <f>IFERROR(_xlfn.XLOOKUP(D90,Chart_of_Accounts!$A:$A,Chart_of_Accounts!$D:$D,""),"")</f>
        <v>0</v>
      </c>
      <c r="H90" s="10">
        <f>IFERROR(_xlfn.XLOOKUP(D90,Chart_of_Accounts!$A:$A,Chart_of_Accounts!$E:$E,""),"")</f>
        <v>0</v>
      </c>
      <c r="I90" s="10"/>
      <c r="J90" s="11"/>
      <c r="K90" s="11"/>
      <c r="L90" s="11"/>
      <c r="M90" s="11"/>
      <c r="N90" s="11" t="str">
        <f>IF(A90="","",Dashboard!$B$7)</f>
        <v/>
      </c>
      <c r="O90" s="11" t="str">
        <f t="shared" si="4"/>
        <v/>
      </c>
      <c r="P90" s="11" t="str">
        <f t="shared" si="5"/>
        <v/>
      </c>
      <c r="Q90" s="10"/>
      <c r="R90" s="10"/>
      <c r="S90" s="10"/>
      <c r="T90" s="10"/>
      <c r="U90" s="10"/>
    </row>
    <row r="91" spans="1:21">
      <c r="A91" s="18"/>
      <c r="B91" s="10" t="str">
        <f t="shared" si="3"/>
        <v/>
      </c>
      <c r="C91" s="10"/>
      <c r="D91" s="10"/>
      <c r="E91" s="10">
        <f>IFERROR(_xlfn.XLOOKUP(D91,Chart_of_Accounts!$A:$A,Chart_of_Accounts!$B:$B,""),"")</f>
        <v>0</v>
      </c>
      <c r="F91" s="10">
        <f>IFERROR(_xlfn.XLOOKUP(D91,Chart_of_Accounts!$A:$A,Chart_of_Accounts!$C:$C,""),"")</f>
        <v>0</v>
      </c>
      <c r="G91" s="10">
        <f>IFERROR(_xlfn.XLOOKUP(D91,Chart_of_Accounts!$A:$A,Chart_of_Accounts!$D:$D,""),"")</f>
        <v>0</v>
      </c>
      <c r="H91" s="10">
        <f>IFERROR(_xlfn.XLOOKUP(D91,Chart_of_Accounts!$A:$A,Chart_of_Accounts!$E:$E,""),"")</f>
        <v>0</v>
      </c>
      <c r="I91" s="10"/>
      <c r="J91" s="11"/>
      <c r="K91" s="11"/>
      <c r="L91" s="11"/>
      <c r="M91" s="11"/>
      <c r="N91" s="11" t="str">
        <f>IF(A91="","",Dashboard!$B$7)</f>
        <v/>
      </c>
      <c r="O91" s="11" t="str">
        <f t="shared" si="4"/>
        <v/>
      </c>
      <c r="P91" s="11" t="str">
        <f t="shared" si="5"/>
        <v/>
      </c>
      <c r="Q91" s="10"/>
      <c r="R91" s="10"/>
      <c r="S91" s="10"/>
      <c r="T91" s="10"/>
      <c r="U91" s="10"/>
    </row>
    <row r="92" spans="1:21">
      <c r="A92" s="18"/>
      <c r="B92" s="10" t="str">
        <f t="shared" si="3"/>
        <v/>
      </c>
      <c r="C92" s="10"/>
      <c r="D92" s="10"/>
      <c r="E92" s="10">
        <f>IFERROR(_xlfn.XLOOKUP(D92,Chart_of_Accounts!$A:$A,Chart_of_Accounts!$B:$B,""),"")</f>
        <v>0</v>
      </c>
      <c r="F92" s="10">
        <f>IFERROR(_xlfn.XLOOKUP(D92,Chart_of_Accounts!$A:$A,Chart_of_Accounts!$C:$C,""),"")</f>
        <v>0</v>
      </c>
      <c r="G92" s="10">
        <f>IFERROR(_xlfn.XLOOKUP(D92,Chart_of_Accounts!$A:$A,Chart_of_Accounts!$D:$D,""),"")</f>
        <v>0</v>
      </c>
      <c r="H92" s="10">
        <f>IFERROR(_xlfn.XLOOKUP(D92,Chart_of_Accounts!$A:$A,Chart_of_Accounts!$E:$E,""),"")</f>
        <v>0</v>
      </c>
      <c r="I92" s="10"/>
      <c r="J92" s="11"/>
      <c r="K92" s="11"/>
      <c r="L92" s="11"/>
      <c r="M92" s="11"/>
      <c r="N92" s="11" t="str">
        <f>IF(A92="","",Dashboard!$B$7)</f>
        <v/>
      </c>
      <c r="O92" s="11" t="str">
        <f t="shared" si="4"/>
        <v/>
      </c>
      <c r="P92" s="11" t="str">
        <f t="shared" si="5"/>
        <v/>
      </c>
      <c r="Q92" s="10"/>
      <c r="R92" s="10"/>
      <c r="S92" s="10"/>
      <c r="T92" s="10"/>
      <c r="U92" s="10"/>
    </row>
    <row r="93" spans="1:21">
      <c r="A93" s="18"/>
      <c r="B93" s="10" t="str">
        <f t="shared" si="3"/>
        <v/>
      </c>
      <c r="C93" s="10"/>
      <c r="D93" s="10"/>
      <c r="E93" s="10">
        <f>IFERROR(_xlfn.XLOOKUP(D93,Chart_of_Accounts!$A:$A,Chart_of_Accounts!$B:$B,""),"")</f>
        <v>0</v>
      </c>
      <c r="F93" s="10">
        <f>IFERROR(_xlfn.XLOOKUP(D93,Chart_of_Accounts!$A:$A,Chart_of_Accounts!$C:$C,""),"")</f>
        <v>0</v>
      </c>
      <c r="G93" s="10">
        <f>IFERROR(_xlfn.XLOOKUP(D93,Chart_of_Accounts!$A:$A,Chart_of_Accounts!$D:$D,""),"")</f>
        <v>0</v>
      </c>
      <c r="H93" s="10">
        <f>IFERROR(_xlfn.XLOOKUP(D93,Chart_of_Accounts!$A:$A,Chart_of_Accounts!$E:$E,""),"")</f>
        <v>0</v>
      </c>
      <c r="I93" s="10"/>
      <c r="J93" s="11"/>
      <c r="K93" s="11"/>
      <c r="L93" s="11"/>
      <c r="M93" s="11"/>
      <c r="N93" s="11" t="str">
        <f>IF(A93="","",Dashboard!$B$7)</f>
        <v/>
      </c>
      <c r="O93" s="11" t="str">
        <f t="shared" si="4"/>
        <v/>
      </c>
      <c r="P93" s="11" t="str">
        <f t="shared" si="5"/>
        <v/>
      </c>
      <c r="Q93" s="10"/>
      <c r="R93" s="10"/>
      <c r="S93" s="10"/>
      <c r="T93" s="10"/>
      <c r="U93" s="10"/>
    </row>
    <row r="94" spans="1:21">
      <c r="A94" s="18"/>
      <c r="B94" s="10" t="str">
        <f t="shared" si="3"/>
        <v/>
      </c>
      <c r="C94" s="10"/>
      <c r="D94" s="10"/>
      <c r="E94" s="10">
        <f>IFERROR(_xlfn.XLOOKUP(D94,Chart_of_Accounts!$A:$A,Chart_of_Accounts!$B:$B,""),"")</f>
        <v>0</v>
      </c>
      <c r="F94" s="10">
        <f>IFERROR(_xlfn.XLOOKUP(D94,Chart_of_Accounts!$A:$A,Chart_of_Accounts!$C:$C,""),"")</f>
        <v>0</v>
      </c>
      <c r="G94" s="10">
        <f>IFERROR(_xlfn.XLOOKUP(D94,Chart_of_Accounts!$A:$A,Chart_of_Accounts!$D:$D,""),"")</f>
        <v>0</v>
      </c>
      <c r="H94" s="10">
        <f>IFERROR(_xlfn.XLOOKUP(D94,Chart_of_Accounts!$A:$A,Chart_of_Accounts!$E:$E,""),"")</f>
        <v>0</v>
      </c>
      <c r="I94" s="10"/>
      <c r="J94" s="11"/>
      <c r="K94" s="11"/>
      <c r="L94" s="11"/>
      <c r="M94" s="11"/>
      <c r="N94" s="11" t="str">
        <f>IF(A94="","",Dashboard!$B$7)</f>
        <v/>
      </c>
      <c r="O94" s="11" t="str">
        <f t="shared" si="4"/>
        <v/>
      </c>
      <c r="P94" s="11" t="str">
        <f t="shared" si="5"/>
        <v/>
      </c>
      <c r="Q94" s="10"/>
      <c r="R94" s="10"/>
      <c r="S94" s="10"/>
      <c r="T94" s="10"/>
      <c r="U94" s="10"/>
    </row>
    <row r="95" spans="1:21">
      <c r="A95" s="18"/>
      <c r="B95" s="10" t="str">
        <f t="shared" si="3"/>
        <v/>
      </c>
      <c r="C95" s="10"/>
      <c r="D95" s="10"/>
      <c r="E95" s="10">
        <f>IFERROR(_xlfn.XLOOKUP(D95,Chart_of_Accounts!$A:$A,Chart_of_Accounts!$B:$B,""),"")</f>
        <v>0</v>
      </c>
      <c r="F95" s="10">
        <f>IFERROR(_xlfn.XLOOKUP(D95,Chart_of_Accounts!$A:$A,Chart_of_Accounts!$C:$C,""),"")</f>
        <v>0</v>
      </c>
      <c r="G95" s="10">
        <f>IFERROR(_xlfn.XLOOKUP(D95,Chart_of_Accounts!$A:$A,Chart_of_Accounts!$D:$D,""),"")</f>
        <v>0</v>
      </c>
      <c r="H95" s="10">
        <f>IFERROR(_xlfn.XLOOKUP(D95,Chart_of_Accounts!$A:$A,Chart_of_Accounts!$E:$E,""),"")</f>
        <v>0</v>
      </c>
      <c r="I95" s="10"/>
      <c r="J95" s="11"/>
      <c r="K95" s="11"/>
      <c r="L95" s="11"/>
      <c r="M95" s="11"/>
      <c r="N95" s="11" t="str">
        <f>IF(A95="","",Dashboard!$B$7)</f>
        <v/>
      </c>
      <c r="O95" s="11" t="str">
        <f t="shared" si="4"/>
        <v/>
      </c>
      <c r="P95" s="11" t="str">
        <f t="shared" si="5"/>
        <v/>
      </c>
      <c r="Q95" s="10"/>
      <c r="R95" s="10"/>
      <c r="S95" s="10"/>
      <c r="T95" s="10"/>
      <c r="U95" s="10"/>
    </row>
    <row r="96" spans="1:21">
      <c r="A96" s="18"/>
      <c r="B96" s="10" t="str">
        <f t="shared" si="3"/>
        <v/>
      </c>
      <c r="C96" s="10"/>
      <c r="D96" s="10"/>
      <c r="E96" s="10">
        <f>IFERROR(_xlfn.XLOOKUP(D96,Chart_of_Accounts!$A:$A,Chart_of_Accounts!$B:$B,""),"")</f>
        <v>0</v>
      </c>
      <c r="F96" s="10">
        <f>IFERROR(_xlfn.XLOOKUP(D96,Chart_of_Accounts!$A:$A,Chart_of_Accounts!$C:$C,""),"")</f>
        <v>0</v>
      </c>
      <c r="G96" s="10">
        <f>IFERROR(_xlfn.XLOOKUP(D96,Chart_of_Accounts!$A:$A,Chart_of_Accounts!$D:$D,""),"")</f>
        <v>0</v>
      </c>
      <c r="H96" s="10">
        <f>IFERROR(_xlfn.XLOOKUP(D96,Chart_of_Accounts!$A:$A,Chart_of_Accounts!$E:$E,""),"")</f>
        <v>0</v>
      </c>
      <c r="I96" s="10"/>
      <c r="J96" s="11"/>
      <c r="K96" s="11"/>
      <c r="L96" s="11"/>
      <c r="M96" s="11"/>
      <c r="N96" s="11" t="str">
        <f>IF(A96="","",Dashboard!$B$7)</f>
        <v/>
      </c>
      <c r="O96" s="11" t="str">
        <f t="shared" si="4"/>
        <v/>
      </c>
      <c r="P96" s="11" t="str">
        <f t="shared" si="5"/>
        <v/>
      </c>
      <c r="Q96" s="10"/>
      <c r="R96" s="10"/>
      <c r="S96" s="10"/>
      <c r="T96" s="10"/>
      <c r="U96" s="10"/>
    </row>
    <row r="97" spans="1:21">
      <c r="A97" s="18"/>
      <c r="B97" s="10" t="str">
        <f t="shared" si="3"/>
        <v/>
      </c>
      <c r="C97" s="10"/>
      <c r="D97" s="10"/>
      <c r="E97" s="10">
        <f>IFERROR(_xlfn.XLOOKUP(D97,Chart_of_Accounts!$A:$A,Chart_of_Accounts!$B:$B,""),"")</f>
        <v>0</v>
      </c>
      <c r="F97" s="10">
        <f>IFERROR(_xlfn.XLOOKUP(D97,Chart_of_Accounts!$A:$A,Chart_of_Accounts!$C:$C,""),"")</f>
        <v>0</v>
      </c>
      <c r="G97" s="10">
        <f>IFERROR(_xlfn.XLOOKUP(D97,Chart_of_Accounts!$A:$A,Chart_of_Accounts!$D:$D,""),"")</f>
        <v>0</v>
      </c>
      <c r="H97" s="10">
        <f>IFERROR(_xlfn.XLOOKUP(D97,Chart_of_Accounts!$A:$A,Chart_of_Accounts!$E:$E,""),"")</f>
        <v>0</v>
      </c>
      <c r="I97" s="10"/>
      <c r="J97" s="11"/>
      <c r="K97" s="11"/>
      <c r="L97" s="11"/>
      <c r="M97" s="11"/>
      <c r="N97" s="11" t="str">
        <f>IF(A97="","",Dashboard!$B$7)</f>
        <v/>
      </c>
      <c r="O97" s="11" t="str">
        <f t="shared" si="4"/>
        <v/>
      </c>
      <c r="P97" s="11" t="str">
        <f t="shared" si="5"/>
        <v/>
      </c>
      <c r="Q97" s="10"/>
      <c r="R97" s="10"/>
      <c r="S97" s="10"/>
      <c r="T97" s="10"/>
      <c r="U97" s="10"/>
    </row>
    <row r="98" spans="1:21">
      <c r="A98" s="18"/>
      <c r="B98" s="10" t="str">
        <f t="shared" si="3"/>
        <v/>
      </c>
      <c r="C98" s="10"/>
      <c r="D98" s="10"/>
      <c r="E98" s="10">
        <f>IFERROR(_xlfn.XLOOKUP(D98,Chart_of_Accounts!$A:$A,Chart_of_Accounts!$B:$B,""),"")</f>
        <v>0</v>
      </c>
      <c r="F98" s="10">
        <f>IFERROR(_xlfn.XLOOKUP(D98,Chart_of_Accounts!$A:$A,Chart_of_Accounts!$C:$C,""),"")</f>
        <v>0</v>
      </c>
      <c r="G98" s="10">
        <f>IFERROR(_xlfn.XLOOKUP(D98,Chart_of_Accounts!$A:$A,Chart_of_Accounts!$D:$D,""),"")</f>
        <v>0</v>
      </c>
      <c r="H98" s="10">
        <f>IFERROR(_xlfn.XLOOKUP(D98,Chart_of_Accounts!$A:$A,Chart_of_Accounts!$E:$E,""),"")</f>
        <v>0</v>
      </c>
      <c r="I98" s="10"/>
      <c r="J98" s="11"/>
      <c r="K98" s="11"/>
      <c r="L98" s="11"/>
      <c r="M98" s="11"/>
      <c r="N98" s="11" t="str">
        <f>IF(A98="","",Dashboard!$B$7)</f>
        <v/>
      </c>
      <c r="O98" s="11" t="str">
        <f t="shared" si="4"/>
        <v/>
      </c>
      <c r="P98" s="11" t="str">
        <f t="shared" si="5"/>
        <v/>
      </c>
      <c r="Q98" s="10"/>
      <c r="R98" s="10"/>
      <c r="S98" s="10"/>
      <c r="T98" s="10"/>
      <c r="U98" s="10"/>
    </row>
    <row r="99" spans="1:21">
      <c r="A99" s="18"/>
      <c r="B99" s="10" t="str">
        <f t="shared" si="3"/>
        <v/>
      </c>
      <c r="C99" s="10"/>
      <c r="D99" s="10"/>
      <c r="E99" s="10">
        <f>IFERROR(_xlfn.XLOOKUP(D99,Chart_of_Accounts!$A:$A,Chart_of_Accounts!$B:$B,""),"")</f>
        <v>0</v>
      </c>
      <c r="F99" s="10">
        <f>IFERROR(_xlfn.XLOOKUP(D99,Chart_of_Accounts!$A:$A,Chart_of_Accounts!$C:$C,""),"")</f>
        <v>0</v>
      </c>
      <c r="G99" s="10">
        <f>IFERROR(_xlfn.XLOOKUP(D99,Chart_of_Accounts!$A:$A,Chart_of_Accounts!$D:$D,""),"")</f>
        <v>0</v>
      </c>
      <c r="H99" s="10">
        <f>IFERROR(_xlfn.XLOOKUP(D99,Chart_of_Accounts!$A:$A,Chart_of_Accounts!$E:$E,""),"")</f>
        <v>0</v>
      </c>
      <c r="I99" s="10"/>
      <c r="J99" s="11"/>
      <c r="K99" s="11"/>
      <c r="L99" s="11"/>
      <c r="M99" s="11"/>
      <c r="N99" s="11" t="str">
        <f>IF(A99="","",Dashboard!$B$7)</f>
        <v/>
      </c>
      <c r="O99" s="11" t="str">
        <f t="shared" si="4"/>
        <v/>
      </c>
      <c r="P99" s="11" t="str">
        <f t="shared" si="5"/>
        <v/>
      </c>
      <c r="Q99" s="10"/>
      <c r="R99" s="10"/>
      <c r="S99" s="10"/>
      <c r="T99" s="10"/>
      <c r="U99" s="10"/>
    </row>
    <row r="100" spans="1:21">
      <c r="A100" s="18"/>
      <c r="B100" s="10" t="str">
        <f t="shared" si="3"/>
        <v/>
      </c>
      <c r="C100" s="10"/>
      <c r="D100" s="10"/>
      <c r="E100" s="10">
        <f>IFERROR(_xlfn.XLOOKUP(D100,Chart_of_Accounts!$A:$A,Chart_of_Accounts!$B:$B,""),"")</f>
        <v>0</v>
      </c>
      <c r="F100" s="10">
        <f>IFERROR(_xlfn.XLOOKUP(D100,Chart_of_Accounts!$A:$A,Chart_of_Accounts!$C:$C,""),"")</f>
        <v>0</v>
      </c>
      <c r="G100" s="10">
        <f>IFERROR(_xlfn.XLOOKUP(D100,Chart_of_Accounts!$A:$A,Chart_of_Accounts!$D:$D,""),"")</f>
        <v>0</v>
      </c>
      <c r="H100" s="10">
        <f>IFERROR(_xlfn.XLOOKUP(D100,Chart_of_Accounts!$A:$A,Chart_of_Accounts!$E:$E,""),"")</f>
        <v>0</v>
      </c>
      <c r="I100" s="10"/>
      <c r="J100" s="11"/>
      <c r="K100" s="11"/>
      <c r="L100" s="11"/>
      <c r="M100" s="11"/>
      <c r="N100" s="11" t="str">
        <f>IF(A100="","",Dashboard!$B$7)</f>
        <v/>
      </c>
      <c r="O100" s="11" t="str">
        <f t="shared" si="4"/>
        <v/>
      </c>
      <c r="P100" s="11" t="str">
        <f t="shared" si="5"/>
        <v/>
      </c>
      <c r="Q100" s="10"/>
      <c r="R100" s="10"/>
      <c r="S100" s="10"/>
      <c r="T100" s="10"/>
      <c r="U100" s="10"/>
    </row>
    <row r="101" spans="1:21">
      <c r="A101" s="18"/>
      <c r="B101" s="10" t="str">
        <f t="shared" si="3"/>
        <v/>
      </c>
      <c r="C101" s="10"/>
      <c r="D101" s="10"/>
      <c r="E101" s="10">
        <f>IFERROR(_xlfn.XLOOKUP(D101,Chart_of_Accounts!$A:$A,Chart_of_Accounts!$B:$B,""),"")</f>
        <v>0</v>
      </c>
      <c r="F101" s="10">
        <f>IFERROR(_xlfn.XLOOKUP(D101,Chart_of_Accounts!$A:$A,Chart_of_Accounts!$C:$C,""),"")</f>
        <v>0</v>
      </c>
      <c r="G101" s="10">
        <f>IFERROR(_xlfn.XLOOKUP(D101,Chart_of_Accounts!$A:$A,Chart_of_Accounts!$D:$D,""),"")</f>
        <v>0</v>
      </c>
      <c r="H101" s="10">
        <f>IFERROR(_xlfn.XLOOKUP(D101,Chart_of_Accounts!$A:$A,Chart_of_Accounts!$E:$E,""),"")</f>
        <v>0</v>
      </c>
      <c r="I101" s="10"/>
      <c r="J101" s="11"/>
      <c r="K101" s="11"/>
      <c r="L101" s="11"/>
      <c r="M101" s="11"/>
      <c r="N101" s="11" t="str">
        <f>IF(A101="","",Dashboard!$B$7)</f>
        <v/>
      </c>
      <c r="O101" s="11" t="str">
        <f t="shared" si="4"/>
        <v/>
      </c>
      <c r="P101" s="11" t="str">
        <f t="shared" si="5"/>
        <v/>
      </c>
      <c r="Q101" s="10"/>
      <c r="R101" s="10"/>
      <c r="S101" s="10"/>
      <c r="T101" s="10"/>
      <c r="U101" s="10"/>
    </row>
    <row r="102" spans="1:21">
      <c r="A102" s="18"/>
      <c r="B102" s="10" t="str">
        <f t="shared" si="3"/>
        <v/>
      </c>
      <c r="C102" s="10"/>
      <c r="D102" s="10"/>
      <c r="E102" s="10">
        <f>IFERROR(_xlfn.XLOOKUP(D102,Chart_of_Accounts!$A:$A,Chart_of_Accounts!$B:$B,""),"")</f>
        <v>0</v>
      </c>
      <c r="F102" s="10">
        <f>IFERROR(_xlfn.XLOOKUP(D102,Chart_of_Accounts!$A:$A,Chart_of_Accounts!$C:$C,""),"")</f>
        <v>0</v>
      </c>
      <c r="G102" s="10">
        <f>IFERROR(_xlfn.XLOOKUP(D102,Chart_of_Accounts!$A:$A,Chart_of_Accounts!$D:$D,""),"")</f>
        <v>0</v>
      </c>
      <c r="H102" s="10">
        <f>IFERROR(_xlfn.XLOOKUP(D102,Chart_of_Accounts!$A:$A,Chart_of_Accounts!$E:$E,""),"")</f>
        <v>0</v>
      </c>
      <c r="I102" s="10"/>
      <c r="J102" s="11"/>
      <c r="K102" s="11"/>
      <c r="L102" s="11"/>
      <c r="M102" s="11"/>
      <c r="N102" s="11" t="str">
        <f>IF(A102="","",Dashboard!$B$7)</f>
        <v/>
      </c>
      <c r="O102" s="11" t="str">
        <f t="shared" si="4"/>
        <v/>
      </c>
      <c r="P102" s="11" t="str">
        <f t="shared" si="5"/>
        <v/>
      </c>
      <c r="Q102" s="10"/>
      <c r="R102" s="10"/>
      <c r="S102" s="10"/>
      <c r="T102" s="10"/>
      <c r="U102" s="10"/>
    </row>
    <row r="103" spans="1:21">
      <c r="A103" s="18"/>
      <c r="B103" s="10" t="str">
        <f t="shared" si="3"/>
        <v/>
      </c>
      <c r="C103" s="10"/>
      <c r="D103" s="10"/>
      <c r="E103" s="10">
        <f>IFERROR(_xlfn.XLOOKUP(D103,Chart_of_Accounts!$A:$A,Chart_of_Accounts!$B:$B,""),"")</f>
        <v>0</v>
      </c>
      <c r="F103" s="10">
        <f>IFERROR(_xlfn.XLOOKUP(D103,Chart_of_Accounts!$A:$A,Chart_of_Accounts!$C:$C,""),"")</f>
        <v>0</v>
      </c>
      <c r="G103" s="10">
        <f>IFERROR(_xlfn.XLOOKUP(D103,Chart_of_Accounts!$A:$A,Chart_of_Accounts!$D:$D,""),"")</f>
        <v>0</v>
      </c>
      <c r="H103" s="10">
        <f>IFERROR(_xlfn.XLOOKUP(D103,Chart_of_Accounts!$A:$A,Chart_of_Accounts!$E:$E,""),"")</f>
        <v>0</v>
      </c>
      <c r="I103" s="10"/>
      <c r="J103" s="11"/>
      <c r="K103" s="11"/>
      <c r="L103" s="11"/>
      <c r="M103" s="11"/>
      <c r="N103" s="11" t="str">
        <f>IF(A103="","",Dashboard!$B$7)</f>
        <v/>
      </c>
      <c r="O103" s="11" t="str">
        <f t="shared" si="4"/>
        <v/>
      </c>
      <c r="P103" s="11" t="str">
        <f t="shared" si="5"/>
        <v/>
      </c>
      <c r="Q103" s="10"/>
      <c r="R103" s="10"/>
      <c r="S103" s="10"/>
      <c r="T103" s="10"/>
      <c r="U103" s="10"/>
    </row>
    <row r="104" spans="1:21">
      <c r="A104" s="18"/>
      <c r="B104" s="10" t="str">
        <f t="shared" si="3"/>
        <v/>
      </c>
      <c r="C104" s="10"/>
      <c r="D104" s="10"/>
      <c r="E104" s="10">
        <f>IFERROR(_xlfn.XLOOKUP(D104,Chart_of_Accounts!$A:$A,Chart_of_Accounts!$B:$B,""),"")</f>
        <v>0</v>
      </c>
      <c r="F104" s="10">
        <f>IFERROR(_xlfn.XLOOKUP(D104,Chart_of_Accounts!$A:$A,Chart_of_Accounts!$C:$C,""),"")</f>
        <v>0</v>
      </c>
      <c r="G104" s="10">
        <f>IFERROR(_xlfn.XLOOKUP(D104,Chart_of_Accounts!$A:$A,Chart_of_Accounts!$D:$D,""),"")</f>
        <v>0</v>
      </c>
      <c r="H104" s="10">
        <f>IFERROR(_xlfn.XLOOKUP(D104,Chart_of_Accounts!$A:$A,Chart_of_Accounts!$E:$E,""),"")</f>
        <v>0</v>
      </c>
      <c r="I104" s="10"/>
      <c r="J104" s="11"/>
      <c r="K104" s="11"/>
      <c r="L104" s="11"/>
      <c r="M104" s="11"/>
      <c r="N104" s="11" t="str">
        <f>IF(A104="","",Dashboard!$B$7)</f>
        <v/>
      </c>
      <c r="O104" s="11" t="str">
        <f t="shared" si="4"/>
        <v/>
      </c>
      <c r="P104" s="11" t="str">
        <f t="shared" si="5"/>
        <v/>
      </c>
      <c r="Q104" s="10"/>
      <c r="R104" s="10"/>
      <c r="S104" s="10"/>
      <c r="T104" s="10"/>
      <c r="U104" s="10"/>
    </row>
    <row r="105" spans="1:21">
      <c r="A105" s="18"/>
      <c r="B105" s="10" t="str">
        <f t="shared" si="3"/>
        <v/>
      </c>
      <c r="C105" s="10"/>
      <c r="D105" s="10"/>
      <c r="E105" s="10">
        <f>IFERROR(_xlfn.XLOOKUP(D105,Chart_of_Accounts!$A:$A,Chart_of_Accounts!$B:$B,""),"")</f>
        <v>0</v>
      </c>
      <c r="F105" s="10">
        <f>IFERROR(_xlfn.XLOOKUP(D105,Chart_of_Accounts!$A:$A,Chart_of_Accounts!$C:$C,""),"")</f>
        <v>0</v>
      </c>
      <c r="G105" s="10">
        <f>IFERROR(_xlfn.XLOOKUP(D105,Chart_of_Accounts!$A:$A,Chart_of_Accounts!$D:$D,""),"")</f>
        <v>0</v>
      </c>
      <c r="H105" s="10">
        <f>IFERROR(_xlfn.XLOOKUP(D105,Chart_of_Accounts!$A:$A,Chart_of_Accounts!$E:$E,""),"")</f>
        <v>0</v>
      </c>
      <c r="I105" s="10"/>
      <c r="J105" s="11"/>
      <c r="K105" s="11"/>
      <c r="L105" s="11"/>
      <c r="M105" s="11"/>
      <c r="N105" s="11" t="str">
        <f>IF(A105="","",Dashboard!$B$7)</f>
        <v/>
      </c>
      <c r="O105" s="11" t="str">
        <f t="shared" si="4"/>
        <v/>
      </c>
      <c r="P105" s="11" t="str">
        <f t="shared" si="5"/>
        <v/>
      </c>
      <c r="Q105" s="10"/>
      <c r="R105" s="10"/>
      <c r="S105" s="10"/>
      <c r="T105" s="10"/>
      <c r="U105" s="10"/>
    </row>
    <row r="106" spans="1:21">
      <c r="A106" s="18"/>
      <c r="B106" s="10" t="str">
        <f t="shared" si="3"/>
        <v/>
      </c>
      <c r="C106" s="10"/>
      <c r="D106" s="10"/>
      <c r="E106" s="10">
        <f>IFERROR(_xlfn.XLOOKUP(D106,Chart_of_Accounts!$A:$A,Chart_of_Accounts!$B:$B,""),"")</f>
        <v>0</v>
      </c>
      <c r="F106" s="10">
        <f>IFERROR(_xlfn.XLOOKUP(D106,Chart_of_Accounts!$A:$A,Chart_of_Accounts!$C:$C,""),"")</f>
        <v>0</v>
      </c>
      <c r="G106" s="10">
        <f>IFERROR(_xlfn.XLOOKUP(D106,Chart_of_Accounts!$A:$A,Chart_of_Accounts!$D:$D,""),"")</f>
        <v>0</v>
      </c>
      <c r="H106" s="10">
        <f>IFERROR(_xlfn.XLOOKUP(D106,Chart_of_Accounts!$A:$A,Chart_of_Accounts!$E:$E,""),"")</f>
        <v>0</v>
      </c>
      <c r="I106" s="10"/>
      <c r="J106" s="11"/>
      <c r="K106" s="11"/>
      <c r="L106" s="11"/>
      <c r="M106" s="11"/>
      <c r="N106" s="11" t="str">
        <f>IF(A106="","",Dashboard!$B$7)</f>
        <v/>
      </c>
      <c r="O106" s="11" t="str">
        <f t="shared" si="4"/>
        <v/>
      </c>
      <c r="P106" s="11" t="str">
        <f t="shared" si="5"/>
        <v/>
      </c>
      <c r="Q106" s="10"/>
      <c r="R106" s="10"/>
      <c r="S106" s="10"/>
      <c r="T106" s="10"/>
      <c r="U106" s="10"/>
    </row>
    <row r="107" spans="1:21">
      <c r="A107" s="18"/>
      <c r="B107" s="10" t="str">
        <f t="shared" si="3"/>
        <v/>
      </c>
      <c r="C107" s="10"/>
      <c r="D107" s="10"/>
      <c r="E107" s="10">
        <f>IFERROR(_xlfn.XLOOKUP(D107,Chart_of_Accounts!$A:$A,Chart_of_Accounts!$B:$B,""),"")</f>
        <v>0</v>
      </c>
      <c r="F107" s="10">
        <f>IFERROR(_xlfn.XLOOKUP(D107,Chart_of_Accounts!$A:$A,Chart_of_Accounts!$C:$C,""),"")</f>
        <v>0</v>
      </c>
      <c r="G107" s="10">
        <f>IFERROR(_xlfn.XLOOKUP(D107,Chart_of_Accounts!$A:$A,Chart_of_Accounts!$D:$D,""),"")</f>
        <v>0</v>
      </c>
      <c r="H107" s="10">
        <f>IFERROR(_xlfn.XLOOKUP(D107,Chart_of_Accounts!$A:$A,Chart_of_Accounts!$E:$E,""),"")</f>
        <v>0</v>
      </c>
      <c r="I107" s="10"/>
      <c r="J107" s="11"/>
      <c r="K107" s="11"/>
      <c r="L107" s="11"/>
      <c r="M107" s="11"/>
      <c r="N107" s="11" t="str">
        <f>IF(A107="","",Dashboard!$B$7)</f>
        <v/>
      </c>
      <c r="O107" s="11" t="str">
        <f t="shared" si="4"/>
        <v/>
      </c>
      <c r="P107" s="11" t="str">
        <f t="shared" si="5"/>
        <v/>
      </c>
      <c r="Q107" s="10"/>
      <c r="R107" s="10"/>
      <c r="S107" s="10"/>
      <c r="T107" s="10"/>
      <c r="U107" s="10"/>
    </row>
    <row r="108" spans="1:21">
      <c r="A108" s="18"/>
      <c r="B108" s="10" t="str">
        <f t="shared" si="3"/>
        <v/>
      </c>
      <c r="C108" s="10"/>
      <c r="D108" s="10"/>
      <c r="E108" s="10">
        <f>IFERROR(_xlfn.XLOOKUP(D108,Chart_of_Accounts!$A:$A,Chart_of_Accounts!$B:$B,""),"")</f>
        <v>0</v>
      </c>
      <c r="F108" s="10">
        <f>IFERROR(_xlfn.XLOOKUP(D108,Chart_of_Accounts!$A:$A,Chart_of_Accounts!$C:$C,""),"")</f>
        <v>0</v>
      </c>
      <c r="G108" s="10">
        <f>IFERROR(_xlfn.XLOOKUP(D108,Chart_of_Accounts!$A:$A,Chart_of_Accounts!$D:$D,""),"")</f>
        <v>0</v>
      </c>
      <c r="H108" s="10">
        <f>IFERROR(_xlfn.XLOOKUP(D108,Chart_of_Accounts!$A:$A,Chart_of_Accounts!$E:$E,""),"")</f>
        <v>0</v>
      </c>
      <c r="I108" s="10"/>
      <c r="J108" s="11"/>
      <c r="K108" s="11"/>
      <c r="L108" s="11"/>
      <c r="M108" s="11"/>
      <c r="N108" s="11" t="str">
        <f>IF(A108="","",Dashboard!$B$7)</f>
        <v/>
      </c>
      <c r="O108" s="11" t="str">
        <f t="shared" si="4"/>
        <v/>
      </c>
      <c r="P108" s="11" t="str">
        <f t="shared" si="5"/>
        <v/>
      </c>
      <c r="Q108" s="10"/>
      <c r="R108" s="10"/>
      <c r="S108" s="10"/>
      <c r="T108" s="10"/>
      <c r="U108" s="10"/>
    </row>
    <row r="109" spans="1:21">
      <c r="A109" s="18"/>
      <c r="B109" s="10" t="str">
        <f t="shared" si="3"/>
        <v/>
      </c>
      <c r="C109" s="10"/>
      <c r="D109" s="10"/>
      <c r="E109" s="10">
        <f>IFERROR(_xlfn.XLOOKUP(D109,Chart_of_Accounts!$A:$A,Chart_of_Accounts!$B:$B,""),"")</f>
        <v>0</v>
      </c>
      <c r="F109" s="10">
        <f>IFERROR(_xlfn.XLOOKUP(D109,Chart_of_Accounts!$A:$A,Chart_of_Accounts!$C:$C,""),"")</f>
        <v>0</v>
      </c>
      <c r="G109" s="10">
        <f>IFERROR(_xlfn.XLOOKUP(D109,Chart_of_Accounts!$A:$A,Chart_of_Accounts!$D:$D,""),"")</f>
        <v>0</v>
      </c>
      <c r="H109" s="10">
        <f>IFERROR(_xlfn.XLOOKUP(D109,Chart_of_Accounts!$A:$A,Chart_of_Accounts!$E:$E,""),"")</f>
        <v>0</v>
      </c>
      <c r="I109" s="10"/>
      <c r="J109" s="11"/>
      <c r="K109" s="11"/>
      <c r="L109" s="11"/>
      <c r="M109" s="11"/>
      <c r="N109" s="11" t="str">
        <f>IF(A109="","",Dashboard!$B$7)</f>
        <v/>
      </c>
      <c r="O109" s="11" t="str">
        <f t="shared" si="4"/>
        <v/>
      </c>
      <c r="P109" s="11" t="str">
        <f t="shared" si="5"/>
        <v/>
      </c>
      <c r="Q109" s="10"/>
      <c r="R109" s="10"/>
      <c r="S109" s="10"/>
      <c r="T109" s="10"/>
      <c r="U109" s="10"/>
    </row>
    <row r="110" spans="1:21">
      <c r="A110" s="18"/>
      <c r="B110" s="10" t="str">
        <f t="shared" si="3"/>
        <v/>
      </c>
      <c r="C110" s="10"/>
      <c r="D110" s="10"/>
      <c r="E110" s="10">
        <f>IFERROR(_xlfn.XLOOKUP(D110,Chart_of_Accounts!$A:$A,Chart_of_Accounts!$B:$B,""),"")</f>
        <v>0</v>
      </c>
      <c r="F110" s="10">
        <f>IFERROR(_xlfn.XLOOKUP(D110,Chart_of_Accounts!$A:$A,Chart_of_Accounts!$C:$C,""),"")</f>
        <v>0</v>
      </c>
      <c r="G110" s="10">
        <f>IFERROR(_xlfn.XLOOKUP(D110,Chart_of_Accounts!$A:$A,Chart_of_Accounts!$D:$D,""),"")</f>
        <v>0</v>
      </c>
      <c r="H110" s="10">
        <f>IFERROR(_xlfn.XLOOKUP(D110,Chart_of_Accounts!$A:$A,Chart_of_Accounts!$E:$E,""),"")</f>
        <v>0</v>
      </c>
      <c r="I110" s="10"/>
      <c r="J110" s="11"/>
      <c r="K110" s="11"/>
      <c r="L110" s="11"/>
      <c r="M110" s="11"/>
      <c r="N110" s="11" t="str">
        <f>IF(A110="","",Dashboard!$B$7)</f>
        <v/>
      </c>
      <c r="O110" s="11" t="str">
        <f t="shared" si="4"/>
        <v/>
      </c>
      <c r="P110" s="11" t="str">
        <f t="shared" si="5"/>
        <v/>
      </c>
      <c r="Q110" s="10"/>
      <c r="R110" s="10"/>
      <c r="S110" s="10"/>
      <c r="T110" s="10"/>
      <c r="U110" s="10"/>
    </row>
    <row r="111" spans="1:21">
      <c r="A111" s="18"/>
      <c r="B111" s="10" t="str">
        <f t="shared" si="3"/>
        <v/>
      </c>
      <c r="C111" s="10"/>
      <c r="D111" s="10"/>
      <c r="E111" s="10">
        <f>IFERROR(_xlfn.XLOOKUP(D111,Chart_of_Accounts!$A:$A,Chart_of_Accounts!$B:$B,""),"")</f>
        <v>0</v>
      </c>
      <c r="F111" s="10">
        <f>IFERROR(_xlfn.XLOOKUP(D111,Chart_of_Accounts!$A:$A,Chart_of_Accounts!$C:$C,""),"")</f>
        <v>0</v>
      </c>
      <c r="G111" s="10">
        <f>IFERROR(_xlfn.XLOOKUP(D111,Chart_of_Accounts!$A:$A,Chart_of_Accounts!$D:$D,""),"")</f>
        <v>0</v>
      </c>
      <c r="H111" s="10">
        <f>IFERROR(_xlfn.XLOOKUP(D111,Chart_of_Accounts!$A:$A,Chart_of_Accounts!$E:$E,""),"")</f>
        <v>0</v>
      </c>
      <c r="I111" s="10"/>
      <c r="J111" s="11"/>
      <c r="K111" s="11"/>
      <c r="L111" s="11"/>
      <c r="M111" s="11"/>
      <c r="N111" s="11" t="str">
        <f>IF(A111="","",Dashboard!$B$7)</f>
        <v/>
      </c>
      <c r="O111" s="11" t="str">
        <f t="shared" si="4"/>
        <v/>
      </c>
      <c r="P111" s="11" t="str">
        <f t="shared" si="5"/>
        <v/>
      </c>
      <c r="Q111" s="10"/>
      <c r="R111" s="10"/>
      <c r="S111" s="10"/>
      <c r="T111" s="10"/>
      <c r="U111" s="10"/>
    </row>
    <row r="112" spans="1:21">
      <c r="A112" s="18"/>
      <c r="B112" s="10" t="str">
        <f t="shared" si="3"/>
        <v/>
      </c>
      <c r="C112" s="10"/>
      <c r="D112" s="10"/>
      <c r="E112" s="10">
        <f>IFERROR(_xlfn.XLOOKUP(D112,Chart_of_Accounts!$A:$A,Chart_of_Accounts!$B:$B,""),"")</f>
        <v>0</v>
      </c>
      <c r="F112" s="10">
        <f>IFERROR(_xlfn.XLOOKUP(D112,Chart_of_Accounts!$A:$A,Chart_of_Accounts!$C:$C,""),"")</f>
        <v>0</v>
      </c>
      <c r="G112" s="10">
        <f>IFERROR(_xlfn.XLOOKUP(D112,Chart_of_Accounts!$A:$A,Chart_of_Accounts!$D:$D,""),"")</f>
        <v>0</v>
      </c>
      <c r="H112" s="10">
        <f>IFERROR(_xlfn.XLOOKUP(D112,Chart_of_Accounts!$A:$A,Chart_of_Accounts!$E:$E,""),"")</f>
        <v>0</v>
      </c>
      <c r="I112" s="10"/>
      <c r="J112" s="11"/>
      <c r="K112" s="11"/>
      <c r="L112" s="11"/>
      <c r="M112" s="11"/>
      <c r="N112" s="11" t="str">
        <f>IF(A112="","",Dashboard!$B$7)</f>
        <v/>
      </c>
      <c r="O112" s="11" t="str">
        <f t="shared" si="4"/>
        <v/>
      </c>
      <c r="P112" s="11" t="str">
        <f t="shared" si="5"/>
        <v/>
      </c>
      <c r="Q112" s="10"/>
      <c r="R112" s="10"/>
      <c r="S112" s="10"/>
      <c r="T112" s="10"/>
      <c r="U112" s="10"/>
    </row>
    <row r="113" spans="1:21">
      <c r="A113" s="18"/>
      <c r="B113" s="10" t="str">
        <f t="shared" si="3"/>
        <v/>
      </c>
      <c r="C113" s="10"/>
      <c r="D113" s="10"/>
      <c r="E113" s="10">
        <f>IFERROR(_xlfn.XLOOKUP(D113,Chart_of_Accounts!$A:$A,Chart_of_Accounts!$B:$B,""),"")</f>
        <v>0</v>
      </c>
      <c r="F113" s="10">
        <f>IFERROR(_xlfn.XLOOKUP(D113,Chart_of_Accounts!$A:$A,Chart_of_Accounts!$C:$C,""),"")</f>
        <v>0</v>
      </c>
      <c r="G113" s="10">
        <f>IFERROR(_xlfn.XLOOKUP(D113,Chart_of_Accounts!$A:$A,Chart_of_Accounts!$D:$D,""),"")</f>
        <v>0</v>
      </c>
      <c r="H113" s="10">
        <f>IFERROR(_xlfn.XLOOKUP(D113,Chart_of_Accounts!$A:$A,Chart_of_Accounts!$E:$E,""),"")</f>
        <v>0</v>
      </c>
      <c r="I113" s="10"/>
      <c r="J113" s="11"/>
      <c r="K113" s="11"/>
      <c r="L113" s="11"/>
      <c r="M113" s="11"/>
      <c r="N113" s="11" t="str">
        <f>IF(A113="","",Dashboard!$B$7)</f>
        <v/>
      </c>
      <c r="O113" s="11" t="str">
        <f t="shared" si="4"/>
        <v/>
      </c>
      <c r="P113" s="11" t="str">
        <f t="shared" si="5"/>
        <v/>
      </c>
      <c r="Q113" s="10"/>
      <c r="R113" s="10"/>
      <c r="S113" s="10"/>
      <c r="T113" s="10"/>
      <c r="U113" s="10"/>
    </row>
    <row r="114" spans="1:21">
      <c r="A114" s="18"/>
      <c r="B114" s="10" t="str">
        <f t="shared" si="3"/>
        <v/>
      </c>
      <c r="C114" s="10"/>
      <c r="D114" s="10"/>
      <c r="E114" s="10">
        <f>IFERROR(_xlfn.XLOOKUP(D114,Chart_of_Accounts!$A:$A,Chart_of_Accounts!$B:$B,""),"")</f>
        <v>0</v>
      </c>
      <c r="F114" s="10">
        <f>IFERROR(_xlfn.XLOOKUP(D114,Chart_of_Accounts!$A:$A,Chart_of_Accounts!$C:$C,""),"")</f>
        <v>0</v>
      </c>
      <c r="G114" s="10">
        <f>IFERROR(_xlfn.XLOOKUP(D114,Chart_of_Accounts!$A:$A,Chart_of_Accounts!$D:$D,""),"")</f>
        <v>0</v>
      </c>
      <c r="H114" s="10">
        <f>IFERROR(_xlfn.XLOOKUP(D114,Chart_of_Accounts!$A:$A,Chart_of_Accounts!$E:$E,""),"")</f>
        <v>0</v>
      </c>
      <c r="I114" s="10"/>
      <c r="J114" s="11"/>
      <c r="K114" s="11"/>
      <c r="L114" s="11"/>
      <c r="M114" s="11"/>
      <c r="N114" s="11" t="str">
        <f>IF(A114="","",Dashboard!$B$7)</f>
        <v/>
      </c>
      <c r="O114" s="11" t="str">
        <f t="shared" si="4"/>
        <v/>
      </c>
      <c r="P114" s="11" t="str">
        <f t="shared" si="5"/>
        <v/>
      </c>
      <c r="Q114" s="10"/>
      <c r="R114" s="10"/>
      <c r="S114" s="10"/>
      <c r="T114" s="10"/>
      <c r="U114" s="10"/>
    </row>
    <row r="115" spans="1:21">
      <c r="A115" s="18"/>
      <c r="B115" s="10" t="str">
        <f t="shared" si="3"/>
        <v/>
      </c>
      <c r="C115" s="10"/>
      <c r="D115" s="10"/>
      <c r="E115" s="10">
        <f>IFERROR(_xlfn.XLOOKUP(D115,Chart_of_Accounts!$A:$A,Chart_of_Accounts!$B:$B,""),"")</f>
        <v>0</v>
      </c>
      <c r="F115" s="10">
        <f>IFERROR(_xlfn.XLOOKUP(D115,Chart_of_Accounts!$A:$A,Chart_of_Accounts!$C:$C,""),"")</f>
        <v>0</v>
      </c>
      <c r="G115" s="10">
        <f>IFERROR(_xlfn.XLOOKUP(D115,Chart_of_Accounts!$A:$A,Chart_of_Accounts!$D:$D,""),"")</f>
        <v>0</v>
      </c>
      <c r="H115" s="10">
        <f>IFERROR(_xlfn.XLOOKUP(D115,Chart_of_Accounts!$A:$A,Chart_of_Accounts!$E:$E,""),"")</f>
        <v>0</v>
      </c>
      <c r="I115" s="10"/>
      <c r="J115" s="11"/>
      <c r="K115" s="11"/>
      <c r="L115" s="11"/>
      <c r="M115" s="11"/>
      <c r="N115" s="11" t="str">
        <f>IF(A115="","",Dashboard!$B$7)</f>
        <v/>
      </c>
      <c r="O115" s="11" t="str">
        <f t="shared" si="4"/>
        <v/>
      </c>
      <c r="P115" s="11" t="str">
        <f t="shared" si="5"/>
        <v/>
      </c>
      <c r="Q115" s="10"/>
      <c r="R115" s="10"/>
      <c r="S115" s="10"/>
      <c r="T115" s="10"/>
      <c r="U115" s="10"/>
    </row>
    <row r="116" spans="1:21">
      <c r="A116" s="18"/>
      <c r="B116" s="10" t="str">
        <f t="shared" si="3"/>
        <v/>
      </c>
      <c r="C116" s="10"/>
      <c r="D116" s="10"/>
      <c r="E116" s="10">
        <f>IFERROR(_xlfn.XLOOKUP(D116,Chart_of_Accounts!$A:$A,Chart_of_Accounts!$B:$B,""),"")</f>
        <v>0</v>
      </c>
      <c r="F116" s="10">
        <f>IFERROR(_xlfn.XLOOKUP(D116,Chart_of_Accounts!$A:$A,Chart_of_Accounts!$C:$C,""),"")</f>
        <v>0</v>
      </c>
      <c r="G116" s="10">
        <f>IFERROR(_xlfn.XLOOKUP(D116,Chart_of_Accounts!$A:$A,Chart_of_Accounts!$D:$D,""),"")</f>
        <v>0</v>
      </c>
      <c r="H116" s="10">
        <f>IFERROR(_xlfn.XLOOKUP(D116,Chart_of_Accounts!$A:$A,Chart_of_Accounts!$E:$E,""),"")</f>
        <v>0</v>
      </c>
      <c r="I116" s="10"/>
      <c r="J116" s="11"/>
      <c r="K116" s="11"/>
      <c r="L116" s="11"/>
      <c r="M116" s="11"/>
      <c r="N116" s="11" t="str">
        <f>IF(A116="","",Dashboard!$B$7)</f>
        <v/>
      </c>
      <c r="O116" s="11" t="str">
        <f t="shared" si="4"/>
        <v/>
      </c>
      <c r="P116" s="11" t="str">
        <f t="shared" si="5"/>
        <v/>
      </c>
      <c r="Q116" s="10"/>
      <c r="R116" s="10"/>
      <c r="S116" s="10"/>
      <c r="T116" s="10"/>
      <c r="U116" s="10"/>
    </row>
    <row r="117" spans="1:21">
      <c r="A117" s="18"/>
      <c r="B117" s="10" t="str">
        <f t="shared" si="3"/>
        <v/>
      </c>
      <c r="C117" s="10"/>
      <c r="D117" s="10"/>
      <c r="E117" s="10">
        <f>IFERROR(_xlfn.XLOOKUP(D117,Chart_of_Accounts!$A:$A,Chart_of_Accounts!$B:$B,""),"")</f>
        <v>0</v>
      </c>
      <c r="F117" s="10">
        <f>IFERROR(_xlfn.XLOOKUP(D117,Chart_of_Accounts!$A:$A,Chart_of_Accounts!$C:$C,""),"")</f>
        <v>0</v>
      </c>
      <c r="G117" s="10">
        <f>IFERROR(_xlfn.XLOOKUP(D117,Chart_of_Accounts!$A:$A,Chart_of_Accounts!$D:$D,""),"")</f>
        <v>0</v>
      </c>
      <c r="H117" s="10">
        <f>IFERROR(_xlfn.XLOOKUP(D117,Chart_of_Accounts!$A:$A,Chart_of_Accounts!$E:$E,""),"")</f>
        <v>0</v>
      </c>
      <c r="I117" s="10"/>
      <c r="J117" s="11"/>
      <c r="K117" s="11"/>
      <c r="L117" s="11"/>
      <c r="M117" s="11"/>
      <c r="N117" s="11" t="str">
        <f>IF(A117="","",Dashboard!$B$7)</f>
        <v/>
      </c>
      <c r="O117" s="11" t="str">
        <f t="shared" si="4"/>
        <v/>
      </c>
      <c r="P117" s="11" t="str">
        <f t="shared" si="5"/>
        <v/>
      </c>
      <c r="Q117" s="10"/>
      <c r="R117" s="10"/>
      <c r="S117" s="10"/>
      <c r="T117" s="10"/>
      <c r="U117" s="10"/>
    </row>
    <row r="118" spans="1:21">
      <c r="A118" s="18"/>
      <c r="B118" s="10" t="str">
        <f t="shared" si="3"/>
        <v/>
      </c>
      <c r="C118" s="10"/>
      <c r="D118" s="10"/>
      <c r="E118" s="10">
        <f>IFERROR(_xlfn.XLOOKUP(D118,Chart_of_Accounts!$A:$A,Chart_of_Accounts!$B:$B,""),"")</f>
        <v>0</v>
      </c>
      <c r="F118" s="10">
        <f>IFERROR(_xlfn.XLOOKUP(D118,Chart_of_Accounts!$A:$A,Chart_of_Accounts!$C:$C,""),"")</f>
        <v>0</v>
      </c>
      <c r="G118" s="10">
        <f>IFERROR(_xlfn.XLOOKUP(D118,Chart_of_Accounts!$A:$A,Chart_of_Accounts!$D:$D,""),"")</f>
        <v>0</v>
      </c>
      <c r="H118" s="10">
        <f>IFERROR(_xlfn.XLOOKUP(D118,Chart_of_Accounts!$A:$A,Chart_of_Accounts!$E:$E,""),"")</f>
        <v>0</v>
      </c>
      <c r="I118" s="10"/>
      <c r="J118" s="11"/>
      <c r="K118" s="11"/>
      <c r="L118" s="11"/>
      <c r="M118" s="11"/>
      <c r="N118" s="11" t="str">
        <f>IF(A118="","",Dashboard!$B$7)</f>
        <v/>
      </c>
      <c r="O118" s="11" t="str">
        <f t="shared" si="4"/>
        <v/>
      </c>
      <c r="P118" s="11" t="str">
        <f t="shared" si="5"/>
        <v/>
      </c>
      <c r="Q118" s="10"/>
      <c r="R118" s="10"/>
      <c r="S118" s="10"/>
      <c r="T118" s="10"/>
      <c r="U118" s="10"/>
    </row>
    <row r="119" spans="1:21">
      <c r="A119" s="18"/>
      <c r="B119" s="10" t="str">
        <f t="shared" si="3"/>
        <v/>
      </c>
      <c r="C119" s="10"/>
      <c r="D119" s="10"/>
      <c r="E119" s="10">
        <f>IFERROR(_xlfn.XLOOKUP(D119,Chart_of_Accounts!$A:$A,Chart_of_Accounts!$B:$B,""),"")</f>
        <v>0</v>
      </c>
      <c r="F119" s="10">
        <f>IFERROR(_xlfn.XLOOKUP(D119,Chart_of_Accounts!$A:$A,Chart_of_Accounts!$C:$C,""),"")</f>
        <v>0</v>
      </c>
      <c r="G119" s="10">
        <f>IFERROR(_xlfn.XLOOKUP(D119,Chart_of_Accounts!$A:$A,Chart_of_Accounts!$D:$D,""),"")</f>
        <v>0</v>
      </c>
      <c r="H119" s="10">
        <f>IFERROR(_xlfn.XLOOKUP(D119,Chart_of_Accounts!$A:$A,Chart_of_Accounts!$E:$E,""),"")</f>
        <v>0</v>
      </c>
      <c r="I119" s="10"/>
      <c r="J119" s="11"/>
      <c r="K119" s="11"/>
      <c r="L119" s="11"/>
      <c r="M119" s="11"/>
      <c r="N119" s="11" t="str">
        <f>IF(A119="","",Dashboard!$B$7)</f>
        <v/>
      </c>
      <c r="O119" s="11" t="str">
        <f t="shared" si="4"/>
        <v/>
      </c>
      <c r="P119" s="11" t="str">
        <f t="shared" si="5"/>
        <v/>
      </c>
      <c r="Q119" s="10"/>
      <c r="R119" s="10"/>
      <c r="S119" s="10"/>
      <c r="T119" s="10"/>
      <c r="U119" s="10"/>
    </row>
    <row r="120" spans="1:21">
      <c r="A120" s="18"/>
      <c r="B120" s="10" t="str">
        <f t="shared" si="3"/>
        <v/>
      </c>
      <c r="C120" s="10"/>
      <c r="D120" s="10"/>
      <c r="E120" s="10">
        <f>IFERROR(_xlfn.XLOOKUP(D120,Chart_of_Accounts!$A:$A,Chart_of_Accounts!$B:$B,""),"")</f>
        <v>0</v>
      </c>
      <c r="F120" s="10">
        <f>IFERROR(_xlfn.XLOOKUP(D120,Chart_of_Accounts!$A:$A,Chart_of_Accounts!$C:$C,""),"")</f>
        <v>0</v>
      </c>
      <c r="G120" s="10">
        <f>IFERROR(_xlfn.XLOOKUP(D120,Chart_of_Accounts!$A:$A,Chart_of_Accounts!$D:$D,""),"")</f>
        <v>0</v>
      </c>
      <c r="H120" s="10">
        <f>IFERROR(_xlfn.XLOOKUP(D120,Chart_of_Accounts!$A:$A,Chart_of_Accounts!$E:$E,""),"")</f>
        <v>0</v>
      </c>
      <c r="I120" s="10"/>
      <c r="J120" s="11"/>
      <c r="K120" s="11"/>
      <c r="L120" s="11"/>
      <c r="M120" s="11"/>
      <c r="N120" s="11" t="str">
        <f>IF(A120="","",Dashboard!$B$7)</f>
        <v/>
      </c>
      <c r="O120" s="11" t="str">
        <f t="shared" si="4"/>
        <v/>
      </c>
      <c r="P120" s="11" t="str">
        <f t="shared" si="5"/>
        <v/>
      </c>
      <c r="Q120" s="10"/>
      <c r="R120" s="10"/>
      <c r="S120" s="10"/>
      <c r="T120" s="10"/>
      <c r="U120" s="10"/>
    </row>
    <row r="121" spans="1:21">
      <c r="A121" s="18"/>
      <c r="B121" s="10" t="str">
        <f t="shared" si="3"/>
        <v/>
      </c>
      <c r="C121" s="10"/>
      <c r="D121" s="10"/>
      <c r="E121" s="10">
        <f>IFERROR(_xlfn.XLOOKUP(D121,Chart_of_Accounts!$A:$A,Chart_of_Accounts!$B:$B,""),"")</f>
        <v>0</v>
      </c>
      <c r="F121" s="10">
        <f>IFERROR(_xlfn.XLOOKUP(D121,Chart_of_Accounts!$A:$A,Chart_of_Accounts!$C:$C,""),"")</f>
        <v>0</v>
      </c>
      <c r="G121" s="10">
        <f>IFERROR(_xlfn.XLOOKUP(D121,Chart_of_Accounts!$A:$A,Chart_of_Accounts!$D:$D,""),"")</f>
        <v>0</v>
      </c>
      <c r="H121" s="10">
        <f>IFERROR(_xlfn.XLOOKUP(D121,Chart_of_Accounts!$A:$A,Chart_of_Accounts!$E:$E,""),"")</f>
        <v>0</v>
      </c>
      <c r="I121" s="10"/>
      <c r="J121" s="11"/>
      <c r="K121" s="11"/>
      <c r="L121" s="11"/>
      <c r="M121" s="11"/>
      <c r="N121" s="11" t="str">
        <f>IF(A121="","",Dashboard!$B$7)</f>
        <v/>
      </c>
      <c r="O121" s="11" t="str">
        <f t="shared" si="4"/>
        <v/>
      </c>
      <c r="P121" s="11" t="str">
        <f t="shared" si="5"/>
        <v/>
      </c>
      <c r="Q121" s="10"/>
      <c r="R121" s="10"/>
      <c r="S121" s="10"/>
      <c r="T121" s="10"/>
      <c r="U121" s="10"/>
    </row>
    <row r="122" spans="1:21">
      <c r="A122" s="18"/>
      <c r="B122" s="10" t="str">
        <f t="shared" si="3"/>
        <v/>
      </c>
      <c r="C122" s="10"/>
      <c r="D122" s="10"/>
      <c r="E122" s="10">
        <f>IFERROR(_xlfn.XLOOKUP(D122,Chart_of_Accounts!$A:$A,Chart_of_Accounts!$B:$B,""),"")</f>
        <v>0</v>
      </c>
      <c r="F122" s="10">
        <f>IFERROR(_xlfn.XLOOKUP(D122,Chart_of_Accounts!$A:$A,Chart_of_Accounts!$C:$C,""),"")</f>
        <v>0</v>
      </c>
      <c r="G122" s="10">
        <f>IFERROR(_xlfn.XLOOKUP(D122,Chart_of_Accounts!$A:$A,Chart_of_Accounts!$D:$D,""),"")</f>
        <v>0</v>
      </c>
      <c r="H122" s="10">
        <f>IFERROR(_xlfn.XLOOKUP(D122,Chart_of_Accounts!$A:$A,Chart_of_Accounts!$E:$E,""),"")</f>
        <v>0</v>
      </c>
      <c r="I122" s="10"/>
      <c r="J122" s="11"/>
      <c r="K122" s="11"/>
      <c r="L122" s="11"/>
      <c r="M122" s="11"/>
      <c r="N122" s="11" t="str">
        <f>IF(A122="","",Dashboard!$B$7)</f>
        <v/>
      </c>
      <c r="O122" s="11" t="str">
        <f t="shared" si="4"/>
        <v/>
      </c>
      <c r="P122" s="11" t="str">
        <f t="shared" si="5"/>
        <v/>
      </c>
      <c r="Q122" s="10"/>
      <c r="R122" s="10"/>
      <c r="S122" s="10"/>
      <c r="T122" s="10"/>
      <c r="U122" s="10"/>
    </row>
    <row r="123" spans="1:21">
      <c r="A123" s="18"/>
      <c r="B123" s="10" t="str">
        <f t="shared" si="3"/>
        <v/>
      </c>
      <c r="C123" s="10"/>
      <c r="D123" s="10"/>
      <c r="E123" s="10">
        <f>IFERROR(_xlfn.XLOOKUP(D123,Chart_of_Accounts!$A:$A,Chart_of_Accounts!$B:$B,""),"")</f>
        <v>0</v>
      </c>
      <c r="F123" s="10">
        <f>IFERROR(_xlfn.XLOOKUP(D123,Chart_of_Accounts!$A:$A,Chart_of_Accounts!$C:$C,""),"")</f>
        <v>0</v>
      </c>
      <c r="G123" s="10">
        <f>IFERROR(_xlfn.XLOOKUP(D123,Chart_of_Accounts!$A:$A,Chart_of_Accounts!$D:$D,""),"")</f>
        <v>0</v>
      </c>
      <c r="H123" s="10">
        <f>IFERROR(_xlfn.XLOOKUP(D123,Chart_of_Accounts!$A:$A,Chart_of_Accounts!$E:$E,""),"")</f>
        <v>0</v>
      </c>
      <c r="I123" s="10"/>
      <c r="J123" s="11"/>
      <c r="K123" s="11"/>
      <c r="L123" s="11"/>
      <c r="M123" s="11"/>
      <c r="N123" s="11" t="str">
        <f>IF(A123="","",Dashboard!$B$7)</f>
        <v/>
      </c>
      <c r="O123" s="11" t="str">
        <f t="shared" si="4"/>
        <v/>
      </c>
      <c r="P123" s="11" t="str">
        <f t="shared" si="5"/>
        <v/>
      </c>
      <c r="Q123" s="10"/>
      <c r="R123" s="10"/>
      <c r="S123" s="10"/>
      <c r="T123" s="10"/>
      <c r="U123" s="10"/>
    </row>
    <row r="124" spans="1:21">
      <c r="A124" s="18"/>
      <c r="B124" s="10" t="str">
        <f t="shared" si="3"/>
        <v/>
      </c>
      <c r="C124" s="10"/>
      <c r="D124" s="10"/>
      <c r="E124" s="10">
        <f>IFERROR(_xlfn.XLOOKUP(D124,Chart_of_Accounts!$A:$A,Chart_of_Accounts!$B:$B,""),"")</f>
        <v>0</v>
      </c>
      <c r="F124" s="10">
        <f>IFERROR(_xlfn.XLOOKUP(D124,Chart_of_Accounts!$A:$A,Chart_of_Accounts!$C:$C,""),"")</f>
        <v>0</v>
      </c>
      <c r="G124" s="10">
        <f>IFERROR(_xlfn.XLOOKUP(D124,Chart_of_Accounts!$A:$A,Chart_of_Accounts!$D:$D,""),"")</f>
        <v>0</v>
      </c>
      <c r="H124" s="10">
        <f>IFERROR(_xlfn.XLOOKUP(D124,Chart_of_Accounts!$A:$A,Chart_of_Accounts!$E:$E,""),"")</f>
        <v>0</v>
      </c>
      <c r="I124" s="10"/>
      <c r="J124" s="11"/>
      <c r="K124" s="11"/>
      <c r="L124" s="11"/>
      <c r="M124" s="11"/>
      <c r="N124" s="11" t="str">
        <f>IF(A124="","",Dashboard!$B$7)</f>
        <v/>
      </c>
      <c r="O124" s="11" t="str">
        <f t="shared" si="4"/>
        <v/>
      </c>
      <c r="P124" s="11" t="str">
        <f t="shared" si="5"/>
        <v/>
      </c>
      <c r="Q124" s="10"/>
      <c r="R124" s="10"/>
      <c r="S124" s="10"/>
      <c r="T124" s="10"/>
      <c r="U124" s="10"/>
    </row>
    <row r="125" spans="1:21">
      <c r="A125" s="18"/>
      <c r="B125" s="10" t="str">
        <f t="shared" si="3"/>
        <v/>
      </c>
      <c r="C125" s="10"/>
      <c r="D125" s="10"/>
      <c r="E125" s="10">
        <f>IFERROR(_xlfn.XLOOKUP(D125,Chart_of_Accounts!$A:$A,Chart_of_Accounts!$B:$B,""),"")</f>
        <v>0</v>
      </c>
      <c r="F125" s="10">
        <f>IFERROR(_xlfn.XLOOKUP(D125,Chart_of_Accounts!$A:$A,Chart_of_Accounts!$C:$C,""),"")</f>
        <v>0</v>
      </c>
      <c r="G125" s="10">
        <f>IFERROR(_xlfn.XLOOKUP(D125,Chart_of_Accounts!$A:$A,Chart_of_Accounts!$D:$D,""),"")</f>
        <v>0</v>
      </c>
      <c r="H125" s="10">
        <f>IFERROR(_xlfn.XLOOKUP(D125,Chart_of_Accounts!$A:$A,Chart_of_Accounts!$E:$E,""),"")</f>
        <v>0</v>
      </c>
      <c r="I125" s="10"/>
      <c r="J125" s="11"/>
      <c r="K125" s="11"/>
      <c r="L125" s="11"/>
      <c r="M125" s="11"/>
      <c r="N125" s="11" t="str">
        <f>IF(A125="","",Dashboard!$B$7)</f>
        <v/>
      </c>
      <c r="O125" s="11" t="str">
        <f t="shared" si="4"/>
        <v/>
      </c>
      <c r="P125" s="11" t="str">
        <f t="shared" si="5"/>
        <v/>
      </c>
      <c r="Q125" s="10"/>
      <c r="R125" s="10"/>
      <c r="S125" s="10"/>
      <c r="T125" s="10"/>
      <c r="U125" s="10"/>
    </row>
    <row r="126" spans="1:21">
      <c r="A126" s="18"/>
      <c r="B126" s="10" t="str">
        <f t="shared" si="3"/>
        <v/>
      </c>
      <c r="C126" s="10"/>
      <c r="D126" s="10"/>
      <c r="E126" s="10">
        <f>IFERROR(_xlfn.XLOOKUP(D126,Chart_of_Accounts!$A:$A,Chart_of_Accounts!$B:$B,""),"")</f>
        <v>0</v>
      </c>
      <c r="F126" s="10">
        <f>IFERROR(_xlfn.XLOOKUP(D126,Chart_of_Accounts!$A:$A,Chart_of_Accounts!$C:$C,""),"")</f>
        <v>0</v>
      </c>
      <c r="G126" s="10">
        <f>IFERROR(_xlfn.XLOOKUP(D126,Chart_of_Accounts!$A:$A,Chart_of_Accounts!$D:$D,""),"")</f>
        <v>0</v>
      </c>
      <c r="H126" s="10">
        <f>IFERROR(_xlfn.XLOOKUP(D126,Chart_of_Accounts!$A:$A,Chart_of_Accounts!$E:$E,""),"")</f>
        <v>0</v>
      </c>
      <c r="I126" s="10"/>
      <c r="J126" s="11"/>
      <c r="K126" s="11"/>
      <c r="L126" s="11"/>
      <c r="M126" s="11"/>
      <c r="N126" s="11" t="str">
        <f>IF(A126="","",Dashboard!$B$7)</f>
        <v/>
      </c>
      <c r="O126" s="11" t="str">
        <f t="shared" si="4"/>
        <v/>
      </c>
      <c r="P126" s="11" t="str">
        <f t="shared" si="5"/>
        <v/>
      </c>
      <c r="Q126" s="10"/>
      <c r="R126" s="10"/>
      <c r="S126" s="10"/>
      <c r="T126" s="10"/>
      <c r="U126" s="10"/>
    </row>
    <row r="127" spans="1:21">
      <c r="A127" s="18"/>
      <c r="B127" s="10" t="str">
        <f t="shared" si="3"/>
        <v/>
      </c>
      <c r="C127" s="10"/>
      <c r="D127" s="10"/>
      <c r="E127" s="10">
        <f>IFERROR(_xlfn.XLOOKUP(D127,Chart_of_Accounts!$A:$A,Chart_of_Accounts!$B:$B,""),"")</f>
        <v>0</v>
      </c>
      <c r="F127" s="10">
        <f>IFERROR(_xlfn.XLOOKUP(D127,Chart_of_Accounts!$A:$A,Chart_of_Accounts!$C:$C,""),"")</f>
        <v>0</v>
      </c>
      <c r="G127" s="10">
        <f>IFERROR(_xlfn.XLOOKUP(D127,Chart_of_Accounts!$A:$A,Chart_of_Accounts!$D:$D,""),"")</f>
        <v>0</v>
      </c>
      <c r="H127" s="10">
        <f>IFERROR(_xlfn.XLOOKUP(D127,Chart_of_Accounts!$A:$A,Chart_of_Accounts!$E:$E,""),"")</f>
        <v>0</v>
      </c>
      <c r="I127" s="10"/>
      <c r="J127" s="11"/>
      <c r="K127" s="11"/>
      <c r="L127" s="11"/>
      <c r="M127" s="11"/>
      <c r="N127" s="11" t="str">
        <f>IF(A127="","",Dashboard!$B$7)</f>
        <v/>
      </c>
      <c r="O127" s="11" t="str">
        <f t="shared" si="4"/>
        <v/>
      </c>
      <c r="P127" s="11" t="str">
        <f t="shared" si="5"/>
        <v/>
      </c>
      <c r="Q127" s="10"/>
      <c r="R127" s="10"/>
      <c r="S127" s="10"/>
      <c r="T127" s="10"/>
      <c r="U127" s="10"/>
    </row>
    <row r="128" spans="1:21">
      <c r="A128" s="18"/>
      <c r="B128" s="10" t="str">
        <f t="shared" si="3"/>
        <v/>
      </c>
      <c r="C128" s="10"/>
      <c r="D128" s="10"/>
      <c r="E128" s="10">
        <f>IFERROR(_xlfn.XLOOKUP(D128,Chart_of_Accounts!$A:$A,Chart_of_Accounts!$B:$B,""),"")</f>
        <v>0</v>
      </c>
      <c r="F128" s="10">
        <f>IFERROR(_xlfn.XLOOKUP(D128,Chart_of_Accounts!$A:$A,Chart_of_Accounts!$C:$C,""),"")</f>
        <v>0</v>
      </c>
      <c r="G128" s="10">
        <f>IFERROR(_xlfn.XLOOKUP(D128,Chart_of_Accounts!$A:$A,Chart_of_Accounts!$D:$D,""),"")</f>
        <v>0</v>
      </c>
      <c r="H128" s="10">
        <f>IFERROR(_xlfn.XLOOKUP(D128,Chart_of_Accounts!$A:$A,Chart_of_Accounts!$E:$E,""),"")</f>
        <v>0</v>
      </c>
      <c r="I128" s="10"/>
      <c r="J128" s="11"/>
      <c r="K128" s="11"/>
      <c r="L128" s="11"/>
      <c r="M128" s="11"/>
      <c r="N128" s="11" t="str">
        <f>IF(A128="","",Dashboard!$B$7)</f>
        <v/>
      </c>
      <c r="O128" s="11" t="str">
        <f t="shared" si="4"/>
        <v/>
      </c>
      <c r="P128" s="11" t="str">
        <f t="shared" si="5"/>
        <v/>
      </c>
      <c r="Q128" s="10"/>
      <c r="R128" s="10"/>
      <c r="S128" s="10"/>
      <c r="T128" s="10"/>
      <c r="U128" s="10"/>
    </row>
    <row r="129" spans="1:21">
      <c r="A129" s="18"/>
      <c r="B129" s="10" t="str">
        <f t="shared" si="3"/>
        <v/>
      </c>
      <c r="C129" s="10"/>
      <c r="D129" s="10"/>
      <c r="E129" s="10">
        <f>IFERROR(_xlfn.XLOOKUP(D129,Chart_of_Accounts!$A:$A,Chart_of_Accounts!$B:$B,""),"")</f>
        <v>0</v>
      </c>
      <c r="F129" s="10">
        <f>IFERROR(_xlfn.XLOOKUP(D129,Chart_of_Accounts!$A:$A,Chart_of_Accounts!$C:$C,""),"")</f>
        <v>0</v>
      </c>
      <c r="G129" s="10">
        <f>IFERROR(_xlfn.XLOOKUP(D129,Chart_of_Accounts!$A:$A,Chart_of_Accounts!$D:$D,""),"")</f>
        <v>0</v>
      </c>
      <c r="H129" s="10">
        <f>IFERROR(_xlfn.XLOOKUP(D129,Chart_of_Accounts!$A:$A,Chart_of_Accounts!$E:$E,""),"")</f>
        <v>0</v>
      </c>
      <c r="I129" s="10"/>
      <c r="J129" s="11"/>
      <c r="K129" s="11"/>
      <c r="L129" s="11"/>
      <c r="M129" s="11"/>
      <c r="N129" s="11" t="str">
        <f>IF(A129="","",Dashboard!$B$7)</f>
        <v/>
      </c>
      <c r="O129" s="11" t="str">
        <f t="shared" si="4"/>
        <v/>
      </c>
      <c r="P129" s="11" t="str">
        <f t="shared" si="5"/>
        <v/>
      </c>
      <c r="Q129" s="10"/>
      <c r="R129" s="10"/>
      <c r="S129" s="10"/>
      <c r="T129" s="10"/>
      <c r="U129" s="10"/>
    </row>
    <row r="130" spans="1:21">
      <c r="A130" s="18"/>
      <c r="B130" s="10" t="str">
        <f t="shared" ref="B130:B193" si="6">IF(A130="","",TEXT(A130,"mmm-yy"))</f>
        <v/>
      </c>
      <c r="C130" s="10"/>
      <c r="D130" s="10"/>
      <c r="E130" s="10">
        <f>IFERROR(_xlfn.XLOOKUP(D130,Chart_of_Accounts!$A:$A,Chart_of_Accounts!$B:$B,""),"")</f>
        <v>0</v>
      </c>
      <c r="F130" s="10">
        <f>IFERROR(_xlfn.XLOOKUP(D130,Chart_of_Accounts!$A:$A,Chart_of_Accounts!$C:$C,""),"")</f>
        <v>0</v>
      </c>
      <c r="G130" s="10">
        <f>IFERROR(_xlfn.XLOOKUP(D130,Chart_of_Accounts!$A:$A,Chart_of_Accounts!$D:$D,""),"")</f>
        <v>0</v>
      </c>
      <c r="H130" s="10">
        <f>IFERROR(_xlfn.XLOOKUP(D130,Chart_of_Accounts!$A:$A,Chart_of_Accounts!$E:$E,""),"")</f>
        <v>0</v>
      </c>
      <c r="I130" s="10"/>
      <c r="J130" s="11"/>
      <c r="K130" s="11"/>
      <c r="L130" s="11"/>
      <c r="M130" s="11"/>
      <c r="N130" s="11" t="str">
        <f>IF(A130="","",Dashboard!$B$7)</f>
        <v/>
      </c>
      <c r="O130" s="11" t="str">
        <f t="shared" ref="O130:O193" si="7">IF(L130="","",L130/N130)</f>
        <v/>
      </c>
      <c r="P130" s="11" t="str">
        <f t="shared" ref="P130:P193" si="8">IF(M130="","",M130/N130)</f>
        <v/>
      </c>
      <c r="Q130" s="10"/>
      <c r="R130" s="10"/>
      <c r="S130" s="10"/>
      <c r="T130" s="10"/>
      <c r="U130" s="10"/>
    </row>
    <row r="131" spans="1:21">
      <c r="A131" s="18"/>
      <c r="B131" s="10" t="str">
        <f t="shared" si="6"/>
        <v/>
      </c>
      <c r="C131" s="10"/>
      <c r="D131" s="10"/>
      <c r="E131" s="10">
        <f>IFERROR(_xlfn.XLOOKUP(D131,Chart_of_Accounts!$A:$A,Chart_of_Accounts!$B:$B,""),"")</f>
        <v>0</v>
      </c>
      <c r="F131" s="10">
        <f>IFERROR(_xlfn.XLOOKUP(D131,Chart_of_Accounts!$A:$A,Chart_of_Accounts!$C:$C,""),"")</f>
        <v>0</v>
      </c>
      <c r="G131" s="10">
        <f>IFERROR(_xlfn.XLOOKUP(D131,Chart_of_Accounts!$A:$A,Chart_of_Accounts!$D:$D,""),"")</f>
        <v>0</v>
      </c>
      <c r="H131" s="10">
        <f>IFERROR(_xlfn.XLOOKUP(D131,Chart_of_Accounts!$A:$A,Chart_of_Accounts!$E:$E,""),"")</f>
        <v>0</v>
      </c>
      <c r="I131" s="10"/>
      <c r="J131" s="11"/>
      <c r="K131" s="11"/>
      <c r="L131" s="11"/>
      <c r="M131" s="11"/>
      <c r="N131" s="11" t="str">
        <f>IF(A131="","",Dashboard!$B$7)</f>
        <v/>
      </c>
      <c r="O131" s="11" t="str">
        <f t="shared" si="7"/>
        <v/>
      </c>
      <c r="P131" s="11" t="str">
        <f t="shared" si="8"/>
        <v/>
      </c>
      <c r="Q131" s="10"/>
      <c r="R131" s="10"/>
      <c r="S131" s="10"/>
      <c r="T131" s="10"/>
      <c r="U131" s="10"/>
    </row>
    <row r="132" spans="1:21">
      <c r="A132" s="18"/>
      <c r="B132" s="10" t="str">
        <f t="shared" si="6"/>
        <v/>
      </c>
      <c r="C132" s="10"/>
      <c r="D132" s="10"/>
      <c r="E132" s="10">
        <f>IFERROR(_xlfn.XLOOKUP(D132,Chart_of_Accounts!$A:$A,Chart_of_Accounts!$B:$B,""),"")</f>
        <v>0</v>
      </c>
      <c r="F132" s="10">
        <f>IFERROR(_xlfn.XLOOKUP(D132,Chart_of_Accounts!$A:$A,Chart_of_Accounts!$C:$C,""),"")</f>
        <v>0</v>
      </c>
      <c r="G132" s="10">
        <f>IFERROR(_xlfn.XLOOKUP(D132,Chart_of_Accounts!$A:$A,Chart_of_Accounts!$D:$D,""),"")</f>
        <v>0</v>
      </c>
      <c r="H132" s="10">
        <f>IFERROR(_xlfn.XLOOKUP(D132,Chart_of_Accounts!$A:$A,Chart_of_Accounts!$E:$E,""),"")</f>
        <v>0</v>
      </c>
      <c r="I132" s="10"/>
      <c r="J132" s="11"/>
      <c r="K132" s="11"/>
      <c r="L132" s="11"/>
      <c r="M132" s="11"/>
      <c r="N132" s="11" t="str">
        <f>IF(A132="","",Dashboard!$B$7)</f>
        <v/>
      </c>
      <c r="O132" s="11" t="str">
        <f t="shared" si="7"/>
        <v/>
      </c>
      <c r="P132" s="11" t="str">
        <f t="shared" si="8"/>
        <v/>
      </c>
      <c r="Q132" s="10"/>
      <c r="R132" s="10"/>
      <c r="S132" s="10"/>
      <c r="T132" s="10"/>
      <c r="U132" s="10"/>
    </row>
    <row r="133" spans="1:21">
      <c r="A133" s="18"/>
      <c r="B133" s="10" t="str">
        <f t="shared" si="6"/>
        <v/>
      </c>
      <c r="C133" s="10"/>
      <c r="D133" s="10"/>
      <c r="E133" s="10">
        <f>IFERROR(_xlfn.XLOOKUP(D133,Chart_of_Accounts!$A:$A,Chart_of_Accounts!$B:$B,""),"")</f>
        <v>0</v>
      </c>
      <c r="F133" s="10">
        <f>IFERROR(_xlfn.XLOOKUP(D133,Chart_of_Accounts!$A:$A,Chart_of_Accounts!$C:$C,""),"")</f>
        <v>0</v>
      </c>
      <c r="G133" s="10">
        <f>IFERROR(_xlfn.XLOOKUP(D133,Chart_of_Accounts!$A:$A,Chart_of_Accounts!$D:$D,""),"")</f>
        <v>0</v>
      </c>
      <c r="H133" s="10">
        <f>IFERROR(_xlfn.XLOOKUP(D133,Chart_of_Accounts!$A:$A,Chart_of_Accounts!$E:$E,""),"")</f>
        <v>0</v>
      </c>
      <c r="I133" s="10"/>
      <c r="J133" s="11"/>
      <c r="K133" s="11"/>
      <c r="L133" s="11"/>
      <c r="M133" s="11"/>
      <c r="N133" s="11" t="str">
        <f>IF(A133="","",Dashboard!$B$7)</f>
        <v/>
      </c>
      <c r="O133" s="11" t="str">
        <f t="shared" si="7"/>
        <v/>
      </c>
      <c r="P133" s="11" t="str">
        <f t="shared" si="8"/>
        <v/>
      </c>
      <c r="Q133" s="10"/>
      <c r="R133" s="10"/>
      <c r="S133" s="10"/>
      <c r="T133" s="10"/>
      <c r="U133" s="10"/>
    </row>
    <row r="134" spans="1:21">
      <c r="A134" s="18"/>
      <c r="B134" s="10" t="str">
        <f t="shared" si="6"/>
        <v/>
      </c>
      <c r="C134" s="10"/>
      <c r="D134" s="10"/>
      <c r="E134" s="10">
        <f>IFERROR(_xlfn.XLOOKUP(D134,Chart_of_Accounts!$A:$A,Chart_of_Accounts!$B:$B,""),"")</f>
        <v>0</v>
      </c>
      <c r="F134" s="10">
        <f>IFERROR(_xlfn.XLOOKUP(D134,Chart_of_Accounts!$A:$A,Chart_of_Accounts!$C:$C,""),"")</f>
        <v>0</v>
      </c>
      <c r="G134" s="10">
        <f>IFERROR(_xlfn.XLOOKUP(D134,Chart_of_Accounts!$A:$A,Chart_of_Accounts!$D:$D,""),"")</f>
        <v>0</v>
      </c>
      <c r="H134" s="10">
        <f>IFERROR(_xlfn.XLOOKUP(D134,Chart_of_Accounts!$A:$A,Chart_of_Accounts!$E:$E,""),"")</f>
        <v>0</v>
      </c>
      <c r="I134" s="10"/>
      <c r="J134" s="11"/>
      <c r="K134" s="11"/>
      <c r="L134" s="11"/>
      <c r="M134" s="11"/>
      <c r="N134" s="11" t="str">
        <f>IF(A134="","",Dashboard!$B$7)</f>
        <v/>
      </c>
      <c r="O134" s="11" t="str">
        <f t="shared" si="7"/>
        <v/>
      </c>
      <c r="P134" s="11" t="str">
        <f t="shared" si="8"/>
        <v/>
      </c>
      <c r="Q134" s="10"/>
      <c r="R134" s="10"/>
      <c r="S134" s="10"/>
      <c r="T134" s="10"/>
      <c r="U134" s="10"/>
    </row>
    <row r="135" spans="1:21">
      <c r="A135" s="18"/>
      <c r="B135" s="10" t="str">
        <f t="shared" si="6"/>
        <v/>
      </c>
      <c r="C135" s="10"/>
      <c r="D135" s="10"/>
      <c r="E135" s="10">
        <f>IFERROR(_xlfn.XLOOKUP(D135,Chart_of_Accounts!$A:$A,Chart_of_Accounts!$B:$B,""),"")</f>
        <v>0</v>
      </c>
      <c r="F135" s="10">
        <f>IFERROR(_xlfn.XLOOKUP(D135,Chart_of_Accounts!$A:$A,Chart_of_Accounts!$C:$C,""),"")</f>
        <v>0</v>
      </c>
      <c r="G135" s="10">
        <f>IFERROR(_xlfn.XLOOKUP(D135,Chart_of_Accounts!$A:$A,Chart_of_Accounts!$D:$D,""),"")</f>
        <v>0</v>
      </c>
      <c r="H135" s="10">
        <f>IFERROR(_xlfn.XLOOKUP(D135,Chart_of_Accounts!$A:$A,Chart_of_Accounts!$E:$E,""),"")</f>
        <v>0</v>
      </c>
      <c r="I135" s="10"/>
      <c r="J135" s="11"/>
      <c r="K135" s="11"/>
      <c r="L135" s="11"/>
      <c r="M135" s="11"/>
      <c r="N135" s="11" t="str">
        <f>IF(A135="","",Dashboard!$B$7)</f>
        <v/>
      </c>
      <c r="O135" s="11" t="str">
        <f t="shared" si="7"/>
        <v/>
      </c>
      <c r="P135" s="11" t="str">
        <f t="shared" si="8"/>
        <v/>
      </c>
      <c r="Q135" s="10"/>
      <c r="R135" s="10"/>
      <c r="S135" s="10"/>
      <c r="T135" s="10"/>
      <c r="U135" s="10"/>
    </row>
    <row r="136" spans="1:21">
      <c r="A136" s="18"/>
      <c r="B136" s="10" t="str">
        <f t="shared" si="6"/>
        <v/>
      </c>
      <c r="C136" s="10"/>
      <c r="D136" s="10"/>
      <c r="E136" s="10">
        <f>IFERROR(_xlfn.XLOOKUP(D136,Chart_of_Accounts!$A:$A,Chart_of_Accounts!$B:$B,""),"")</f>
        <v>0</v>
      </c>
      <c r="F136" s="10">
        <f>IFERROR(_xlfn.XLOOKUP(D136,Chart_of_Accounts!$A:$A,Chart_of_Accounts!$C:$C,""),"")</f>
        <v>0</v>
      </c>
      <c r="G136" s="10">
        <f>IFERROR(_xlfn.XLOOKUP(D136,Chart_of_Accounts!$A:$A,Chart_of_Accounts!$D:$D,""),"")</f>
        <v>0</v>
      </c>
      <c r="H136" s="10">
        <f>IFERROR(_xlfn.XLOOKUP(D136,Chart_of_Accounts!$A:$A,Chart_of_Accounts!$E:$E,""),"")</f>
        <v>0</v>
      </c>
      <c r="I136" s="10"/>
      <c r="J136" s="11"/>
      <c r="K136" s="11"/>
      <c r="L136" s="11"/>
      <c r="M136" s="11"/>
      <c r="N136" s="11" t="str">
        <f>IF(A136="","",Dashboard!$B$7)</f>
        <v/>
      </c>
      <c r="O136" s="11" t="str">
        <f t="shared" si="7"/>
        <v/>
      </c>
      <c r="P136" s="11" t="str">
        <f t="shared" si="8"/>
        <v/>
      </c>
      <c r="Q136" s="10"/>
      <c r="R136" s="10"/>
      <c r="S136" s="10"/>
      <c r="T136" s="10"/>
      <c r="U136" s="10"/>
    </row>
    <row r="137" spans="1:21">
      <c r="A137" s="18"/>
      <c r="B137" s="10" t="str">
        <f t="shared" si="6"/>
        <v/>
      </c>
      <c r="C137" s="10"/>
      <c r="D137" s="10"/>
      <c r="E137" s="10">
        <f>IFERROR(_xlfn.XLOOKUP(D137,Chart_of_Accounts!$A:$A,Chart_of_Accounts!$B:$B,""),"")</f>
        <v>0</v>
      </c>
      <c r="F137" s="10">
        <f>IFERROR(_xlfn.XLOOKUP(D137,Chart_of_Accounts!$A:$A,Chart_of_Accounts!$C:$C,""),"")</f>
        <v>0</v>
      </c>
      <c r="G137" s="10">
        <f>IFERROR(_xlfn.XLOOKUP(D137,Chart_of_Accounts!$A:$A,Chart_of_Accounts!$D:$D,""),"")</f>
        <v>0</v>
      </c>
      <c r="H137" s="10">
        <f>IFERROR(_xlfn.XLOOKUP(D137,Chart_of_Accounts!$A:$A,Chart_of_Accounts!$E:$E,""),"")</f>
        <v>0</v>
      </c>
      <c r="I137" s="10"/>
      <c r="J137" s="11"/>
      <c r="K137" s="11"/>
      <c r="L137" s="11"/>
      <c r="M137" s="11"/>
      <c r="N137" s="11" t="str">
        <f>IF(A137="","",Dashboard!$B$7)</f>
        <v/>
      </c>
      <c r="O137" s="11" t="str">
        <f t="shared" si="7"/>
        <v/>
      </c>
      <c r="P137" s="11" t="str">
        <f t="shared" si="8"/>
        <v/>
      </c>
      <c r="Q137" s="10"/>
      <c r="R137" s="10"/>
      <c r="S137" s="10"/>
      <c r="T137" s="10"/>
      <c r="U137" s="10"/>
    </row>
    <row r="138" spans="1:21">
      <c r="A138" s="18"/>
      <c r="B138" s="10" t="str">
        <f t="shared" si="6"/>
        <v/>
      </c>
      <c r="C138" s="10"/>
      <c r="D138" s="10"/>
      <c r="E138" s="10">
        <f>IFERROR(_xlfn.XLOOKUP(D138,Chart_of_Accounts!$A:$A,Chart_of_Accounts!$B:$B,""),"")</f>
        <v>0</v>
      </c>
      <c r="F138" s="10">
        <f>IFERROR(_xlfn.XLOOKUP(D138,Chart_of_Accounts!$A:$A,Chart_of_Accounts!$C:$C,""),"")</f>
        <v>0</v>
      </c>
      <c r="G138" s="10">
        <f>IFERROR(_xlfn.XLOOKUP(D138,Chart_of_Accounts!$A:$A,Chart_of_Accounts!$D:$D,""),"")</f>
        <v>0</v>
      </c>
      <c r="H138" s="10">
        <f>IFERROR(_xlfn.XLOOKUP(D138,Chart_of_Accounts!$A:$A,Chart_of_Accounts!$E:$E,""),"")</f>
        <v>0</v>
      </c>
      <c r="I138" s="10"/>
      <c r="J138" s="11"/>
      <c r="K138" s="11"/>
      <c r="L138" s="11"/>
      <c r="M138" s="11"/>
      <c r="N138" s="11" t="str">
        <f>IF(A138="","",Dashboard!$B$7)</f>
        <v/>
      </c>
      <c r="O138" s="11" t="str">
        <f t="shared" si="7"/>
        <v/>
      </c>
      <c r="P138" s="11" t="str">
        <f t="shared" si="8"/>
        <v/>
      </c>
      <c r="Q138" s="10"/>
      <c r="R138" s="10"/>
      <c r="S138" s="10"/>
      <c r="T138" s="10"/>
      <c r="U138" s="10"/>
    </row>
    <row r="139" spans="1:21">
      <c r="A139" s="18"/>
      <c r="B139" s="10" t="str">
        <f t="shared" si="6"/>
        <v/>
      </c>
      <c r="C139" s="10"/>
      <c r="D139" s="10"/>
      <c r="E139" s="10">
        <f>IFERROR(_xlfn.XLOOKUP(D139,Chart_of_Accounts!$A:$A,Chart_of_Accounts!$B:$B,""),"")</f>
        <v>0</v>
      </c>
      <c r="F139" s="10">
        <f>IFERROR(_xlfn.XLOOKUP(D139,Chart_of_Accounts!$A:$A,Chart_of_Accounts!$C:$C,""),"")</f>
        <v>0</v>
      </c>
      <c r="G139" s="10">
        <f>IFERROR(_xlfn.XLOOKUP(D139,Chart_of_Accounts!$A:$A,Chart_of_Accounts!$D:$D,""),"")</f>
        <v>0</v>
      </c>
      <c r="H139" s="10">
        <f>IFERROR(_xlfn.XLOOKUP(D139,Chart_of_Accounts!$A:$A,Chart_of_Accounts!$E:$E,""),"")</f>
        <v>0</v>
      </c>
      <c r="I139" s="10"/>
      <c r="J139" s="11"/>
      <c r="K139" s="11"/>
      <c r="L139" s="11"/>
      <c r="M139" s="11"/>
      <c r="N139" s="11" t="str">
        <f>IF(A139="","",Dashboard!$B$7)</f>
        <v/>
      </c>
      <c r="O139" s="11" t="str">
        <f t="shared" si="7"/>
        <v/>
      </c>
      <c r="P139" s="11" t="str">
        <f t="shared" si="8"/>
        <v/>
      </c>
      <c r="Q139" s="10"/>
      <c r="R139" s="10"/>
      <c r="S139" s="10"/>
      <c r="T139" s="10"/>
      <c r="U139" s="10"/>
    </row>
    <row r="140" spans="1:21">
      <c r="A140" s="18"/>
      <c r="B140" s="10" t="str">
        <f t="shared" si="6"/>
        <v/>
      </c>
      <c r="C140" s="10"/>
      <c r="D140" s="10"/>
      <c r="E140" s="10">
        <f>IFERROR(_xlfn.XLOOKUP(D140,Chart_of_Accounts!$A:$A,Chart_of_Accounts!$B:$B,""),"")</f>
        <v>0</v>
      </c>
      <c r="F140" s="10">
        <f>IFERROR(_xlfn.XLOOKUP(D140,Chart_of_Accounts!$A:$A,Chart_of_Accounts!$C:$C,""),"")</f>
        <v>0</v>
      </c>
      <c r="G140" s="10">
        <f>IFERROR(_xlfn.XLOOKUP(D140,Chart_of_Accounts!$A:$A,Chart_of_Accounts!$D:$D,""),"")</f>
        <v>0</v>
      </c>
      <c r="H140" s="10">
        <f>IFERROR(_xlfn.XLOOKUP(D140,Chart_of_Accounts!$A:$A,Chart_of_Accounts!$E:$E,""),"")</f>
        <v>0</v>
      </c>
      <c r="I140" s="10"/>
      <c r="J140" s="11"/>
      <c r="K140" s="11"/>
      <c r="L140" s="11"/>
      <c r="M140" s="11"/>
      <c r="N140" s="11" t="str">
        <f>IF(A140="","",Dashboard!$B$7)</f>
        <v/>
      </c>
      <c r="O140" s="11" t="str">
        <f t="shared" si="7"/>
        <v/>
      </c>
      <c r="P140" s="11" t="str">
        <f t="shared" si="8"/>
        <v/>
      </c>
      <c r="Q140" s="10"/>
      <c r="R140" s="10"/>
      <c r="S140" s="10"/>
      <c r="T140" s="10"/>
      <c r="U140" s="10"/>
    </row>
    <row r="141" spans="1:21">
      <c r="A141" s="18"/>
      <c r="B141" s="10" t="str">
        <f t="shared" si="6"/>
        <v/>
      </c>
      <c r="C141" s="10"/>
      <c r="D141" s="10"/>
      <c r="E141" s="10">
        <f>IFERROR(_xlfn.XLOOKUP(D141,Chart_of_Accounts!$A:$A,Chart_of_Accounts!$B:$B,""),"")</f>
        <v>0</v>
      </c>
      <c r="F141" s="10">
        <f>IFERROR(_xlfn.XLOOKUP(D141,Chart_of_Accounts!$A:$A,Chart_of_Accounts!$C:$C,""),"")</f>
        <v>0</v>
      </c>
      <c r="G141" s="10">
        <f>IFERROR(_xlfn.XLOOKUP(D141,Chart_of_Accounts!$A:$A,Chart_of_Accounts!$D:$D,""),"")</f>
        <v>0</v>
      </c>
      <c r="H141" s="10">
        <f>IFERROR(_xlfn.XLOOKUP(D141,Chart_of_Accounts!$A:$A,Chart_of_Accounts!$E:$E,""),"")</f>
        <v>0</v>
      </c>
      <c r="I141" s="10"/>
      <c r="J141" s="11"/>
      <c r="K141" s="11"/>
      <c r="L141" s="11"/>
      <c r="M141" s="11"/>
      <c r="N141" s="11" t="str">
        <f>IF(A141="","",Dashboard!$B$7)</f>
        <v/>
      </c>
      <c r="O141" s="11" t="str">
        <f t="shared" si="7"/>
        <v/>
      </c>
      <c r="P141" s="11" t="str">
        <f t="shared" si="8"/>
        <v/>
      </c>
      <c r="Q141" s="10"/>
      <c r="R141" s="10"/>
      <c r="S141" s="10"/>
      <c r="T141" s="10"/>
      <c r="U141" s="10"/>
    </row>
    <row r="142" spans="1:21">
      <c r="A142" s="18"/>
      <c r="B142" s="10" t="str">
        <f t="shared" si="6"/>
        <v/>
      </c>
      <c r="C142" s="10"/>
      <c r="D142" s="10"/>
      <c r="E142" s="10">
        <f>IFERROR(_xlfn.XLOOKUP(D142,Chart_of_Accounts!$A:$A,Chart_of_Accounts!$B:$B,""),"")</f>
        <v>0</v>
      </c>
      <c r="F142" s="10">
        <f>IFERROR(_xlfn.XLOOKUP(D142,Chart_of_Accounts!$A:$A,Chart_of_Accounts!$C:$C,""),"")</f>
        <v>0</v>
      </c>
      <c r="G142" s="10">
        <f>IFERROR(_xlfn.XLOOKUP(D142,Chart_of_Accounts!$A:$A,Chart_of_Accounts!$D:$D,""),"")</f>
        <v>0</v>
      </c>
      <c r="H142" s="10">
        <f>IFERROR(_xlfn.XLOOKUP(D142,Chart_of_Accounts!$A:$A,Chart_of_Accounts!$E:$E,""),"")</f>
        <v>0</v>
      </c>
      <c r="I142" s="10"/>
      <c r="J142" s="11"/>
      <c r="K142" s="11"/>
      <c r="L142" s="11"/>
      <c r="M142" s="11"/>
      <c r="N142" s="11" t="str">
        <f>IF(A142="","",Dashboard!$B$7)</f>
        <v/>
      </c>
      <c r="O142" s="11" t="str">
        <f t="shared" si="7"/>
        <v/>
      </c>
      <c r="P142" s="11" t="str">
        <f t="shared" si="8"/>
        <v/>
      </c>
      <c r="Q142" s="10"/>
      <c r="R142" s="10"/>
      <c r="S142" s="10"/>
      <c r="T142" s="10"/>
      <c r="U142" s="10"/>
    </row>
    <row r="143" spans="1:21">
      <c r="A143" s="18"/>
      <c r="B143" s="10" t="str">
        <f t="shared" si="6"/>
        <v/>
      </c>
      <c r="C143" s="10"/>
      <c r="D143" s="10"/>
      <c r="E143" s="10">
        <f>IFERROR(_xlfn.XLOOKUP(D143,Chart_of_Accounts!$A:$A,Chart_of_Accounts!$B:$B,""),"")</f>
        <v>0</v>
      </c>
      <c r="F143" s="10">
        <f>IFERROR(_xlfn.XLOOKUP(D143,Chart_of_Accounts!$A:$A,Chart_of_Accounts!$C:$C,""),"")</f>
        <v>0</v>
      </c>
      <c r="G143" s="10">
        <f>IFERROR(_xlfn.XLOOKUP(D143,Chart_of_Accounts!$A:$A,Chart_of_Accounts!$D:$D,""),"")</f>
        <v>0</v>
      </c>
      <c r="H143" s="10">
        <f>IFERROR(_xlfn.XLOOKUP(D143,Chart_of_Accounts!$A:$A,Chart_of_Accounts!$E:$E,""),"")</f>
        <v>0</v>
      </c>
      <c r="I143" s="10"/>
      <c r="J143" s="11"/>
      <c r="K143" s="11"/>
      <c r="L143" s="11"/>
      <c r="M143" s="11"/>
      <c r="N143" s="11" t="str">
        <f>IF(A143="","",Dashboard!$B$7)</f>
        <v/>
      </c>
      <c r="O143" s="11" t="str">
        <f t="shared" si="7"/>
        <v/>
      </c>
      <c r="P143" s="11" t="str">
        <f t="shared" si="8"/>
        <v/>
      </c>
      <c r="Q143" s="10"/>
      <c r="R143" s="10"/>
      <c r="S143" s="10"/>
      <c r="T143" s="10"/>
      <c r="U143" s="10"/>
    </row>
    <row r="144" spans="1:21">
      <c r="A144" s="18"/>
      <c r="B144" s="10" t="str">
        <f t="shared" si="6"/>
        <v/>
      </c>
      <c r="C144" s="10"/>
      <c r="D144" s="10"/>
      <c r="E144" s="10">
        <f>IFERROR(_xlfn.XLOOKUP(D144,Chart_of_Accounts!$A:$A,Chart_of_Accounts!$B:$B,""),"")</f>
        <v>0</v>
      </c>
      <c r="F144" s="10">
        <f>IFERROR(_xlfn.XLOOKUP(D144,Chart_of_Accounts!$A:$A,Chart_of_Accounts!$C:$C,""),"")</f>
        <v>0</v>
      </c>
      <c r="G144" s="10">
        <f>IFERROR(_xlfn.XLOOKUP(D144,Chart_of_Accounts!$A:$A,Chart_of_Accounts!$D:$D,""),"")</f>
        <v>0</v>
      </c>
      <c r="H144" s="10">
        <f>IFERROR(_xlfn.XLOOKUP(D144,Chart_of_Accounts!$A:$A,Chart_of_Accounts!$E:$E,""),"")</f>
        <v>0</v>
      </c>
      <c r="I144" s="10"/>
      <c r="J144" s="11"/>
      <c r="K144" s="11"/>
      <c r="L144" s="11"/>
      <c r="M144" s="11"/>
      <c r="N144" s="11" t="str">
        <f>IF(A144="","",Dashboard!$B$7)</f>
        <v/>
      </c>
      <c r="O144" s="11" t="str">
        <f t="shared" si="7"/>
        <v/>
      </c>
      <c r="P144" s="11" t="str">
        <f t="shared" si="8"/>
        <v/>
      </c>
      <c r="Q144" s="10"/>
      <c r="R144" s="10"/>
      <c r="S144" s="10"/>
      <c r="T144" s="10"/>
      <c r="U144" s="10"/>
    </row>
    <row r="145" spans="1:21">
      <c r="A145" s="18"/>
      <c r="B145" s="10" t="str">
        <f t="shared" si="6"/>
        <v/>
      </c>
      <c r="C145" s="10"/>
      <c r="D145" s="10"/>
      <c r="E145" s="10">
        <f>IFERROR(_xlfn.XLOOKUP(D145,Chart_of_Accounts!$A:$A,Chart_of_Accounts!$B:$B,""),"")</f>
        <v>0</v>
      </c>
      <c r="F145" s="10">
        <f>IFERROR(_xlfn.XLOOKUP(D145,Chart_of_Accounts!$A:$A,Chart_of_Accounts!$C:$C,""),"")</f>
        <v>0</v>
      </c>
      <c r="G145" s="10">
        <f>IFERROR(_xlfn.XLOOKUP(D145,Chart_of_Accounts!$A:$A,Chart_of_Accounts!$D:$D,""),"")</f>
        <v>0</v>
      </c>
      <c r="H145" s="10">
        <f>IFERROR(_xlfn.XLOOKUP(D145,Chart_of_Accounts!$A:$A,Chart_of_Accounts!$E:$E,""),"")</f>
        <v>0</v>
      </c>
      <c r="I145" s="10"/>
      <c r="J145" s="11"/>
      <c r="K145" s="11"/>
      <c r="L145" s="11"/>
      <c r="M145" s="11"/>
      <c r="N145" s="11" t="str">
        <f>IF(A145="","",Dashboard!$B$7)</f>
        <v/>
      </c>
      <c r="O145" s="11" t="str">
        <f t="shared" si="7"/>
        <v/>
      </c>
      <c r="P145" s="11" t="str">
        <f t="shared" si="8"/>
        <v/>
      </c>
      <c r="Q145" s="10"/>
      <c r="R145" s="10"/>
      <c r="S145" s="10"/>
      <c r="T145" s="10"/>
      <c r="U145" s="10"/>
    </row>
    <row r="146" spans="1:21">
      <c r="A146" s="18"/>
      <c r="B146" s="10" t="str">
        <f t="shared" si="6"/>
        <v/>
      </c>
      <c r="C146" s="10"/>
      <c r="D146" s="10"/>
      <c r="E146" s="10">
        <f>IFERROR(_xlfn.XLOOKUP(D146,Chart_of_Accounts!$A:$A,Chart_of_Accounts!$B:$B,""),"")</f>
        <v>0</v>
      </c>
      <c r="F146" s="10">
        <f>IFERROR(_xlfn.XLOOKUP(D146,Chart_of_Accounts!$A:$A,Chart_of_Accounts!$C:$C,""),"")</f>
        <v>0</v>
      </c>
      <c r="G146" s="10">
        <f>IFERROR(_xlfn.XLOOKUP(D146,Chart_of_Accounts!$A:$A,Chart_of_Accounts!$D:$D,""),"")</f>
        <v>0</v>
      </c>
      <c r="H146" s="10">
        <f>IFERROR(_xlfn.XLOOKUP(D146,Chart_of_Accounts!$A:$A,Chart_of_Accounts!$E:$E,""),"")</f>
        <v>0</v>
      </c>
      <c r="I146" s="10"/>
      <c r="J146" s="11"/>
      <c r="K146" s="11"/>
      <c r="L146" s="11"/>
      <c r="M146" s="11"/>
      <c r="N146" s="11" t="str">
        <f>IF(A146="","",Dashboard!$B$7)</f>
        <v/>
      </c>
      <c r="O146" s="11" t="str">
        <f t="shared" si="7"/>
        <v/>
      </c>
      <c r="P146" s="11" t="str">
        <f t="shared" si="8"/>
        <v/>
      </c>
      <c r="Q146" s="10"/>
      <c r="R146" s="10"/>
      <c r="S146" s="10"/>
      <c r="T146" s="10"/>
      <c r="U146" s="10"/>
    </row>
    <row r="147" spans="1:21">
      <c r="A147" s="18"/>
      <c r="B147" s="10" t="str">
        <f t="shared" si="6"/>
        <v/>
      </c>
      <c r="C147" s="10"/>
      <c r="D147" s="10"/>
      <c r="E147" s="10">
        <f>IFERROR(_xlfn.XLOOKUP(D147,Chart_of_Accounts!$A:$A,Chart_of_Accounts!$B:$B,""),"")</f>
        <v>0</v>
      </c>
      <c r="F147" s="10">
        <f>IFERROR(_xlfn.XLOOKUP(D147,Chart_of_Accounts!$A:$A,Chart_of_Accounts!$C:$C,""),"")</f>
        <v>0</v>
      </c>
      <c r="G147" s="10">
        <f>IFERROR(_xlfn.XLOOKUP(D147,Chart_of_Accounts!$A:$A,Chart_of_Accounts!$D:$D,""),"")</f>
        <v>0</v>
      </c>
      <c r="H147" s="10">
        <f>IFERROR(_xlfn.XLOOKUP(D147,Chart_of_Accounts!$A:$A,Chart_of_Accounts!$E:$E,""),"")</f>
        <v>0</v>
      </c>
      <c r="I147" s="10"/>
      <c r="J147" s="11"/>
      <c r="K147" s="11"/>
      <c r="L147" s="11"/>
      <c r="M147" s="11"/>
      <c r="N147" s="11" t="str">
        <f>IF(A147="","",Dashboard!$B$7)</f>
        <v/>
      </c>
      <c r="O147" s="11" t="str">
        <f t="shared" si="7"/>
        <v/>
      </c>
      <c r="P147" s="11" t="str">
        <f t="shared" si="8"/>
        <v/>
      </c>
      <c r="Q147" s="10"/>
      <c r="R147" s="10"/>
      <c r="S147" s="10"/>
      <c r="T147" s="10"/>
      <c r="U147" s="10"/>
    </row>
    <row r="148" spans="1:21">
      <c r="A148" s="18"/>
      <c r="B148" s="10" t="str">
        <f t="shared" si="6"/>
        <v/>
      </c>
      <c r="C148" s="10"/>
      <c r="D148" s="10"/>
      <c r="E148" s="10">
        <f>IFERROR(_xlfn.XLOOKUP(D148,Chart_of_Accounts!$A:$A,Chart_of_Accounts!$B:$B,""),"")</f>
        <v>0</v>
      </c>
      <c r="F148" s="10">
        <f>IFERROR(_xlfn.XLOOKUP(D148,Chart_of_Accounts!$A:$A,Chart_of_Accounts!$C:$C,""),"")</f>
        <v>0</v>
      </c>
      <c r="G148" s="10">
        <f>IFERROR(_xlfn.XLOOKUP(D148,Chart_of_Accounts!$A:$A,Chart_of_Accounts!$D:$D,""),"")</f>
        <v>0</v>
      </c>
      <c r="H148" s="10">
        <f>IFERROR(_xlfn.XLOOKUP(D148,Chart_of_Accounts!$A:$A,Chart_of_Accounts!$E:$E,""),"")</f>
        <v>0</v>
      </c>
      <c r="I148" s="10"/>
      <c r="J148" s="11"/>
      <c r="K148" s="11"/>
      <c r="L148" s="11"/>
      <c r="M148" s="11"/>
      <c r="N148" s="11" t="str">
        <f>IF(A148="","",Dashboard!$B$7)</f>
        <v/>
      </c>
      <c r="O148" s="11" t="str">
        <f t="shared" si="7"/>
        <v/>
      </c>
      <c r="P148" s="11" t="str">
        <f t="shared" si="8"/>
        <v/>
      </c>
      <c r="Q148" s="10"/>
      <c r="R148" s="10"/>
      <c r="S148" s="10"/>
      <c r="T148" s="10"/>
      <c r="U148" s="10"/>
    </row>
    <row r="149" spans="1:21">
      <c r="A149" s="18"/>
      <c r="B149" s="10" t="str">
        <f t="shared" si="6"/>
        <v/>
      </c>
      <c r="C149" s="10"/>
      <c r="D149" s="10"/>
      <c r="E149" s="10">
        <f>IFERROR(_xlfn.XLOOKUP(D149,Chart_of_Accounts!$A:$A,Chart_of_Accounts!$B:$B,""),"")</f>
        <v>0</v>
      </c>
      <c r="F149" s="10">
        <f>IFERROR(_xlfn.XLOOKUP(D149,Chart_of_Accounts!$A:$A,Chart_of_Accounts!$C:$C,""),"")</f>
        <v>0</v>
      </c>
      <c r="G149" s="10">
        <f>IFERROR(_xlfn.XLOOKUP(D149,Chart_of_Accounts!$A:$A,Chart_of_Accounts!$D:$D,""),"")</f>
        <v>0</v>
      </c>
      <c r="H149" s="10">
        <f>IFERROR(_xlfn.XLOOKUP(D149,Chart_of_Accounts!$A:$A,Chart_of_Accounts!$E:$E,""),"")</f>
        <v>0</v>
      </c>
      <c r="I149" s="10"/>
      <c r="J149" s="11"/>
      <c r="K149" s="11"/>
      <c r="L149" s="11"/>
      <c r="M149" s="11"/>
      <c r="N149" s="11" t="str">
        <f>IF(A149="","",Dashboard!$B$7)</f>
        <v/>
      </c>
      <c r="O149" s="11" t="str">
        <f t="shared" si="7"/>
        <v/>
      </c>
      <c r="P149" s="11" t="str">
        <f t="shared" si="8"/>
        <v/>
      </c>
      <c r="Q149" s="10"/>
      <c r="R149" s="10"/>
      <c r="S149" s="10"/>
      <c r="T149" s="10"/>
      <c r="U149" s="10"/>
    </row>
    <row r="150" spans="1:21">
      <c r="A150" s="18"/>
      <c r="B150" s="10" t="str">
        <f t="shared" si="6"/>
        <v/>
      </c>
      <c r="C150" s="10"/>
      <c r="D150" s="10"/>
      <c r="E150" s="10">
        <f>IFERROR(_xlfn.XLOOKUP(D150,Chart_of_Accounts!$A:$A,Chart_of_Accounts!$B:$B,""),"")</f>
        <v>0</v>
      </c>
      <c r="F150" s="10">
        <f>IFERROR(_xlfn.XLOOKUP(D150,Chart_of_Accounts!$A:$A,Chart_of_Accounts!$C:$C,""),"")</f>
        <v>0</v>
      </c>
      <c r="G150" s="10">
        <f>IFERROR(_xlfn.XLOOKUP(D150,Chart_of_Accounts!$A:$A,Chart_of_Accounts!$D:$D,""),"")</f>
        <v>0</v>
      </c>
      <c r="H150" s="10">
        <f>IFERROR(_xlfn.XLOOKUP(D150,Chart_of_Accounts!$A:$A,Chart_of_Accounts!$E:$E,""),"")</f>
        <v>0</v>
      </c>
      <c r="I150" s="10"/>
      <c r="J150" s="11"/>
      <c r="K150" s="11"/>
      <c r="L150" s="11"/>
      <c r="M150" s="11"/>
      <c r="N150" s="11" t="str">
        <f>IF(A150="","",Dashboard!$B$7)</f>
        <v/>
      </c>
      <c r="O150" s="11" t="str">
        <f t="shared" si="7"/>
        <v/>
      </c>
      <c r="P150" s="11" t="str">
        <f t="shared" si="8"/>
        <v/>
      </c>
      <c r="Q150" s="10"/>
      <c r="R150" s="10"/>
      <c r="S150" s="10"/>
      <c r="T150" s="10"/>
      <c r="U150" s="10"/>
    </row>
    <row r="151" spans="1:21">
      <c r="A151" s="18"/>
      <c r="B151" s="10" t="str">
        <f t="shared" si="6"/>
        <v/>
      </c>
      <c r="C151" s="10"/>
      <c r="D151" s="10"/>
      <c r="E151" s="10">
        <f>IFERROR(_xlfn.XLOOKUP(D151,Chart_of_Accounts!$A:$A,Chart_of_Accounts!$B:$B,""),"")</f>
        <v>0</v>
      </c>
      <c r="F151" s="10">
        <f>IFERROR(_xlfn.XLOOKUP(D151,Chart_of_Accounts!$A:$A,Chart_of_Accounts!$C:$C,""),"")</f>
        <v>0</v>
      </c>
      <c r="G151" s="10">
        <f>IFERROR(_xlfn.XLOOKUP(D151,Chart_of_Accounts!$A:$A,Chart_of_Accounts!$D:$D,""),"")</f>
        <v>0</v>
      </c>
      <c r="H151" s="10">
        <f>IFERROR(_xlfn.XLOOKUP(D151,Chart_of_Accounts!$A:$A,Chart_of_Accounts!$E:$E,""),"")</f>
        <v>0</v>
      </c>
      <c r="I151" s="10"/>
      <c r="J151" s="11"/>
      <c r="K151" s="11"/>
      <c r="L151" s="11"/>
      <c r="M151" s="11"/>
      <c r="N151" s="11" t="str">
        <f>IF(A151="","",Dashboard!$B$7)</f>
        <v/>
      </c>
      <c r="O151" s="11" t="str">
        <f t="shared" si="7"/>
        <v/>
      </c>
      <c r="P151" s="11" t="str">
        <f t="shared" si="8"/>
        <v/>
      </c>
      <c r="Q151" s="10"/>
      <c r="R151" s="10"/>
      <c r="S151" s="10"/>
      <c r="T151" s="10"/>
      <c r="U151" s="10"/>
    </row>
    <row r="152" spans="1:21">
      <c r="A152" s="18"/>
      <c r="B152" s="10" t="str">
        <f t="shared" si="6"/>
        <v/>
      </c>
      <c r="C152" s="10"/>
      <c r="D152" s="10"/>
      <c r="E152" s="10">
        <f>IFERROR(_xlfn.XLOOKUP(D152,Chart_of_Accounts!$A:$A,Chart_of_Accounts!$B:$B,""),"")</f>
        <v>0</v>
      </c>
      <c r="F152" s="10">
        <f>IFERROR(_xlfn.XLOOKUP(D152,Chart_of_Accounts!$A:$A,Chart_of_Accounts!$C:$C,""),"")</f>
        <v>0</v>
      </c>
      <c r="G152" s="10">
        <f>IFERROR(_xlfn.XLOOKUP(D152,Chart_of_Accounts!$A:$A,Chart_of_Accounts!$D:$D,""),"")</f>
        <v>0</v>
      </c>
      <c r="H152" s="10">
        <f>IFERROR(_xlfn.XLOOKUP(D152,Chart_of_Accounts!$A:$A,Chart_of_Accounts!$E:$E,""),"")</f>
        <v>0</v>
      </c>
      <c r="I152" s="10"/>
      <c r="J152" s="11"/>
      <c r="K152" s="11"/>
      <c r="L152" s="11"/>
      <c r="M152" s="11"/>
      <c r="N152" s="11" t="str">
        <f>IF(A152="","",Dashboard!$B$7)</f>
        <v/>
      </c>
      <c r="O152" s="11" t="str">
        <f t="shared" si="7"/>
        <v/>
      </c>
      <c r="P152" s="11" t="str">
        <f t="shared" si="8"/>
        <v/>
      </c>
      <c r="Q152" s="10"/>
      <c r="R152" s="10"/>
      <c r="S152" s="10"/>
      <c r="T152" s="10"/>
      <c r="U152" s="10"/>
    </row>
    <row r="153" spans="1:21">
      <c r="A153" s="18"/>
      <c r="B153" s="10" t="str">
        <f t="shared" si="6"/>
        <v/>
      </c>
      <c r="C153" s="10"/>
      <c r="D153" s="10"/>
      <c r="E153" s="10">
        <f>IFERROR(_xlfn.XLOOKUP(D153,Chart_of_Accounts!$A:$A,Chart_of_Accounts!$B:$B,""),"")</f>
        <v>0</v>
      </c>
      <c r="F153" s="10">
        <f>IFERROR(_xlfn.XLOOKUP(D153,Chart_of_Accounts!$A:$A,Chart_of_Accounts!$C:$C,""),"")</f>
        <v>0</v>
      </c>
      <c r="G153" s="10">
        <f>IFERROR(_xlfn.XLOOKUP(D153,Chart_of_Accounts!$A:$A,Chart_of_Accounts!$D:$D,""),"")</f>
        <v>0</v>
      </c>
      <c r="H153" s="10">
        <f>IFERROR(_xlfn.XLOOKUP(D153,Chart_of_Accounts!$A:$A,Chart_of_Accounts!$E:$E,""),"")</f>
        <v>0</v>
      </c>
      <c r="I153" s="10"/>
      <c r="J153" s="11"/>
      <c r="K153" s="11"/>
      <c r="L153" s="11"/>
      <c r="M153" s="11"/>
      <c r="N153" s="11" t="str">
        <f>IF(A153="","",Dashboard!$B$7)</f>
        <v/>
      </c>
      <c r="O153" s="11" t="str">
        <f t="shared" si="7"/>
        <v/>
      </c>
      <c r="P153" s="11" t="str">
        <f t="shared" si="8"/>
        <v/>
      </c>
      <c r="Q153" s="10"/>
      <c r="R153" s="10"/>
      <c r="S153" s="10"/>
      <c r="T153" s="10"/>
      <c r="U153" s="10"/>
    </row>
    <row r="154" spans="1:21">
      <c r="A154" s="18"/>
      <c r="B154" s="10" t="str">
        <f t="shared" si="6"/>
        <v/>
      </c>
      <c r="C154" s="10"/>
      <c r="D154" s="10"/>
      <c r="E154" s="10">
        <f>IFERROR(_xlfn.XLOOKUP(D154,Chart_of_Accounts!$A:$A,Chart_of_Accounts!$B:$B,""),"")</f>
        <v>0</v>
      </c>
      <c r="F154" s="10">
        <f>IFERROR(_xlfn.XLOOKUP(D154,Chart_of_Accounts!$A:$A,Chart_of_Accounts!$C:$C,""),"")</f>
        <v>0</v>
      </c>
      <c r="G154" s="10">
        <f>IFERROR(_xlfn.XLOOKUP(D154,Chart_of_Accounts!$A:$A,Chart_of_Accounts!$D:$D,""),"")</f>
        <v>0</v>
      </c>
      <c r="H154" s="10">
        <f>IFERROR(_xlfn.XLOOKUP(D154,Chart_of_Accounts!$A:$A,Chart_of_Accounts!$E:$E,""),"")</f>
        <v>0</v>
      </c>
      <c r="I154" s="10"/>
      <c r="J154" s="11"/>
      <c r="K154" s="11"/>
      <c r="L154" s="11"/>
      <c r="M154" s="11"/>
      <c r="N154" s="11" t="str">
        <f>IF(A154="","",Dashboard!$B$7)</f>
        <v/>
      </c>
      <c r="O154" s="11" t="str">
        <f t="shared" si="7"/>
        <v/>
      </c>
      <c r="P154" s="11" t="str">
        <f t="shared" si="8"/>
        <v/>
      </c>
      <c r="Q154" s="10"/>
      <c r="R154" s="10"/>
      <c r="S154" s="10"/>
      <c r="T154" s="10"/>
      <c r="U154" s="10"/>
    </row>
    <row r="155" spans="1:21">
      <c r="A155" s="18"/>
      <c r="B155" s="10" t="str">
        <f t="shared" si="6"/>
        <v/>
      </c>
      <c r="C155" s="10"/>
      <c r="D155" s="10"/>
      <c r="E155" s="10">
        <f>IFERROR(_xlfn.XLOOKUP(D155,Chart_of_Accounts!$A:$A,Chart_of_Accounts!$B:$B,""),"")</f>
        <v>0</v>
      </c>
      <c r="F155" s="10">
        <f>IFERROR(_xlfn.XLOOKUP(D155,Chart_of_Accounts!$A:$A,Chart_of_Accounts!$C:$C,""),"")</f>
        <v>0</v>
      </c>
      <c r="G155" s="10">
        <f>IFERROR(_xlfn.XLOOKUP(D155,Chart_of_Accounts!$A:$A,Chart_of_Accounts!$D:$D,""),"")</f>
        <v>0</v>
      </c>
      <c r="H155" s="10">
        <f>IFERROR(_xlfn.XLOOKUP(D155,Chart_of_Accounts!$A:$A,Chart_of_Accounts!$E:$E,""),"")</f>
        <v>0</v>
      </c>
      <c r="I155" s="10"/>
      <c r="J155" s="11"/>
      <c r="K155" s="11"/>
      <c r="L155" s="11"/>
      <c r="M155" s="11"/>
      <c r="N155" s="11" t="str">
        <f>IF(A155="","",Dashboard!$B$7)</f>
        <v/>
      </c>
      <c r="O155" s="11" t="str">
        <f t="shared" si="7"/>
        <v/>
      </c>
      <c r="P155" s="11" t="str">
        <f t="shared" si="8"/>
        <v/>
      </c>
      <c r="Q155" s="10"/>
      <c r="R155" s="10"/>
      <c r="S155" s="10"/>
      <c r="T155" s="10"/>
      <c r="U155" s="10"/>
    </row>
    <row r="156" spans="1:21">
      <c r="A156" s="18"/>
      <c r="B156" s="10" t="str">
        <f t="shared" si="6"/>
        <v/>
      </c>
      <c r="C156" s="10"/>
      <c r="D156" s="10"/>
      <c r="E156" s="10">
        <f>IFERROR(_xlfn.XLOOKUP(D156,Chart_of_Accounts!$A:$A,Chart_of_Accounts!$B:$B,""),"")</f>
        <v>0</v>
      </c>
      <c r="F156" s="10">
        <f>IFERROR(_xlfn.XLOOKUP(D156,Chart_of_Accounts!$A:$A,Chart_of_Accounts!$C:$C,""),"")</f>
        <v>0</v>
      </c>
      <c r="G156" s="10">
        <f>IFERROR(_xlfn.XLOOKUP(D156,Chart_of_Accounts!$A:$A,Chart_of_Accounts!$D:$D,""),"")</f>
        <v>0</v>
      </c>
      <c r="H156" s="10">
        <f>IFERROR(_xlfn.XLOOKUP(D156,Chart_of_Accounts!$A:$A,Chart_of_Accounts!$E:$E,""),"")</f>
        <v>0</v>
      </c>
      <c r="I156" s="10"/>
      <c r="J156" s="11"/>
      <c r="K156" s="11"/>
      <c r="L156" s="11"/>
      <c r="M156" s="11"/>
      <c r="N156" s="11" t="str">
        <f>IF(A156="","",Dashboard!$B$7)</f>
        <v/>
      </c>
      <c r="O156" s="11" t="str">
        <f t="shared" si="7"/>
        <v/>
      </c>
      <c r="P156" s="11" t="str">
        <f t="shared" si="8"/>
        <v/>
      </c>
      <c r="Q156" s="10"/>
      <c r="R156" s="10"/>
      <c r="S156" s="10"/>
      <c r="T156" s="10"/>
      <c r="U156" s="10"/>
    </row>
    <row r="157" spans="1:21">
      <c r="A157" s="18"/>
      <c r="B157" s="10" t="str">
        <f t="shared" si="6"/>
        <v/>
      </c>
      <c r="C157" s="10"/>
      <c r="D157" s="10"/>
      <c r="E157" s="10">
        <f>IFERROR(_xlfn.XLOOKUP(D157,Chart_of_Accounts!$A:$A,Chart_of_Accounts!$B:$B,""),"")</f>
        <v>0</v>
      </c>
      <c r="F157" s="10">
        <f>IFERROR(_xlfn.XLOOKUP(D157,Chart_of_Accounts!$A:$A,Chart_of_Accounts!$C:$C,""),"")</f>
        <v>0</v>
      </c>
      <c r="G157" s="10">
        <f>IFERROR(_xlfn.XLOOKUP(D157,Chart_of_Accounts!$A:$A,Chart_of_Accounts!$D:$D,""),"")</f>
        <v>0</v>
      </c>
      <c r="H157" s="10">
        <f>IFERROR(_xlfn.XLOOKUP(D157,Chart_of_Accounts!$A:$A,Chart_of_Accounts!$E:$E,""),"")</f>
        <v>0</v>
      </c>
      <c r="I157" s="10"/>
      <c r="J157" s="11"/>
      <c r="K157" s="11"/>
      <c r="L157" s="11"/>
      <c r="M157" s="11"/>
      <c r="N157" s="11" t="str">
        <f>IF(A157="","",Dashboard!$B$7)</f>
        <v/>
      </c>
      <c r="O157" s="11" t="str">
        <f t="shared" si="7"/>
        <v/>
      </c>
      <c r="P157" s="11" t="str">
        <f t="shared" si="8"/>
        <v/>
      </c>
      <c r="Q157" s="10"/>
      <c r="R157" s="10"/>
      <c r="S157" s="10"/>
      <c r="T157" s="10"/>
      <c r="U157" s="10"/>
    </row>
    <row r="158" spans="1:21">
      <c r="A158" s="18"/>
      <c r="B158" s="10" t="str">
        <f t="shared" si="6"/>
        <v/>
      </c>
      <c r="C158" s="10"/>
      <c r="D158" s="10"/>
      <c r="E158" s="10">
        <f>IFERROR(_xlfn.XLOOKUP(D158,Chart_of_Accounts!$A:$A,Chart_of_Accounts!$B:$B,""),"")</f>
        <v>0</v>
      </c>
      <c r="F158" s="10">
        <f>IFERROR(_xlfn.XLOOKUP(D158,Chart_of_Accounts!$A:$A,Chart_of_Accounts!$C:$C,""),"")</f>
        <v>0</v>
      </c>
      <c r="G158" s="10">
        <f>IFERROR(_xlfn.XLOOKUP(D158,Chart_of_Accounts!$A:$A,Chart_of_Accounts!$D:$D,""),"")</f>
        <v>0</v>
      </c>
      <c r="H158" s="10">
        <f>IFERROR(_xlfn.XLOOKUP(D158,Chart_of_Accounts!$A:$A,Chart_of_Accounts!$E:$E,""),"")</f>
        <v>0</v>
      </c>
      <c r="I158" s="10"/>
      <c r="J158" s="11"/>
      <c r="K158" s="11"/>
      <c r="L158" s="11"/>
      <c r="M158" s="11"/>
      <c r="N158" s="11" t="str">
        <f>IF(A158="","",Dashboard!$B$7)</f>
        <v/>
      </c>
      <c r="O158" s="11" t="str">
        <f t="shared" si="7"/>
        <v/>
      </c>
      <c r="P158" s="11" t="str">
        <f t="shared" si="8"/>
        <v/>
      </c>
      <c r="Q158" s="10"/>
      <c r="R158" s="10"/>
      <c r="S158" s="10"/>
      <c r="T158" s="10"/>
      <c r="U158" s="10"/>
    </row>
    <row r="159" spans="1:21">
      <c r="A159" s="18"/>
      <c r="B159" s="10" t="str">
        <f t="shared" si="6"/>
        <v/>
      </c>
      <c r="C159" s="10"/>
      <c r="D159" s="10"/>
      <c r="E159" s="10">
        <f>IFERROR(_xlfn.XLOOKUP(D159,Chart_of_Accounts!$A:$A,Chart_of_Accounts!$B:$B,""),"")</f>
        <v>0</v>
      </c>
      <c r="F159" s="10">
        <f>IFERROR(_xlfn.XLOOKUP(D159,Chart_of_Accounts!$A:$A,Chart_of_Accounts!$C:$C,""),"")</f>
        <v>0</v>
      </c>
      <c r="G159" s="10">
        <f>IFERROR(_xlfn.XLOOKUP(D159,Chart_of_Accounts!$A:$A,Chart_of_Accounts!$D:$D,""),"")</f>
        <v>0</v>
      </c>
      <c r="H159" s="10">
        <f>IFERROR(_xlfn.XLOOKUP(D159,Chart_of_Accounts!$A:$A,Chart_of_Accounts!$E:$E,""),"")</f>
        <v>0</v>
      </c>
      <c r="I159" s="10"/>
      <c r="J159" s="11"/>
      <c r="K159" s="11"/>
      <c r="L159" s="11"/>
      <c r="M159" s="11"/>
      <c r="N159" s="11" t="str">
        <f>IF(A159="","",Dashboard!$B$7)</f>
        <v/>
      </c>
      <c r="O159" s="11" t="str">
        <f t="shared" si="7"/>
        <v/>
      </c>
      <c r="P159" s="11" t="str">
        <f t="shared" si="8"/>
        <v/>
      </c>
      <c r="Q159" s="10"/>
      <c r="R159" s="10"/>
      <c r="S159" s="10"/>
      <c r="T159" s="10"/>
      <c r="U159" s="10"/>
    </row>
    <row r="160" spans="1:21">
      <c r="A160" s="18"/>
      <c r="B160" s="10" t="str">
        <f t="shared" si="6"/>
        <v/>
      </c>
      <c r="C160" s="10"/>
      <c r="D160" s="10"/>
      <c r="E160" s="10">
        <f>IFERROR(_xlfn.XLOOKUP(D160,Chart_of_Accounts!$A:$A,Chart_of_Accounts!$B:$B,""),"")</f>
        <v>0</v>
      </c>
      <c r="F160" s="10">
        <f>IFERROR(_xlfn.XLOOKUP(D160,Chart_of_Accounts!$A:$A,Chart_of_Accounts!$C:$C,""),"")</f>
        <v>0</v>
      </c>
      <c r="G160" s="10">
        <f>IFERROR(_xlfn.XLOOKUP(D160,Chart_of_Accounts!$A:$A,Chart_of_Accounts!$D:$D,""),"")</f>
        <v>0</v>
      </c>
      <c r="H160" s="10">
        <f>IFERROR(_xlfn.XLOOKUP(D160,Chart_of_Accounts!$A:$A,Chart_of_Accounts!$E:$E,""),"")</f>
        <v>0</v>
      </c>
      <c r="I160" s="10"/>
      <c r="J160" s="11"/>
      <c r="K160" s="11"/>
      <c r="L160" s="11"/>
      <c r="M160" s="11"/>
      <c r="N160" s="11" t="str">
        <f>IF(A160="","",Dashboard!$B$7)</f>
        <v/>
      </c>
      <c r="O160" s="11" t="str">
        <f t="shared" si="7"/>
        <v/>
      </c>
      <c r="P160" s="11" t="str">
        <f t="shared" si="8"/>
        <v/>
      </c>
      <c r="Q160" s="10"/>
      <c r="R160" s="10"/>
      <c r="S160" s="10"/>
      <c r="T160" s="10"/>
      <c r="U160" s="10"/>
    </row>
    <row r="161" spans="1:21">
      <c r="A161" s="18"/>
      <c r="B161" s="10" t="str">
        <f t="shared" si="6"/>
        <v/>
      </c>
      <c r="C161" s="10"/>
      <c r="D161" s="10"/>
      <c r="E161" s="10">
        <f>IFERROR(_xlfn.XLOOKUP(D161,Chart_of_Accounts!$A:$A,Chart_of_Accounts!$B:$B,""),"")</f>
        <v>0</v>
      </c>
      <c r="F161" s="10">
        <f>IFERROR(_xlfn.XLOOKUP(D161,Chart_of_Accounts!$A:$A,Chart_of_Accounts!$C:$C,""),"")</f>
        <v>0</v>
      </c>
      <c r="G161" s="10">
        <f>IFERROR(_xlfn.XLOOKUP(D161,Chart_of_Accounts!$A:$A,Chart_of_Accounts!$D:$D,""),"")</f>
        <v>0</v>
      </c>
      <c r="H161" s="10">
        <f>IFERROR(_xlfn.XLOOKUP(D161,Chart_of_Accounts!$A:$A,Chart_of_Accounts!$E:$E,""),"")</f>
        <v>0</v>
      </c>
      <c r="I161" s="10"/>
      <c r="J161" s="11"/>
      <c r="K161" s="11"/>
      <c r="L161" s="11"/>
      <c r="M161" s="11"/>
      <c r="N161" s="11" t="str">
        <f>IF(A161="","",Dashboard!$B$7)</f>
        <v/>
      </c>
      <c r="O161" s="11" t="str">
        <f t="shared" si="7"/>
        <v/>
      </c>
      <c r="P161" s="11" t="str">
        <f t="shared" si="8"/>
        <v/>
      </c>
      <c r="Q161" s="10"/>
      <c r="R161" s="10"/>
      <c r="S161" s="10"/>
      <c r="T161" s="10"/>
      <c r="U161" s="10"/>
    </row>
    <row r="162" spans="1:21">
      <c r="A162" s="18"/>
      <c r="B162" s="10" t="str">
        <f t="shared" si="6"/>
        <v/>
      </c>
      <c r="C162" s="10"/>
      <c r="D162" s="10"/>
      <c r="E162" s="10">
        <f>IFERROR(_xlfn.XLOOKUP(D162,Chart_of_Accounts!$A:$A,Chart_of_Accounts!$B:$B,""),"")</f>
        <v>0</v>
      </c>
      <c r="F162" s="10">
        <f>IFERROR(_xlfn.XLOOKUP(D162,Chart_of_Accounts!$A:$A,Chart_of_Accounts!$C:$C,""),"")</f>
        <v>0</v>
      </c>
      <c r="G162" s="10">
        <f>IFERROR(_xlfn.XLOOKUP(D162,Chart_of_Accounts!$A:$A,Chart_of_Accounts!$D:$D,""),"")</f>
        <v>0</v>
      </c>
      <c r="H162" s="10">
        <f>IFERROR(_xlfn.XLOOKUP(D162,Chart_of_Accounts!$A:$A,Chart_of_Accounts!$E:$E,""),"")</f>
        <v>0</v>
      </c>
      <c r="I162" s="10"/>
      <c r="J162" s="11"/>
      <c r="K162" s="11"/>
      <c r="L162" s="11"/>
      <c r="M162" s="11"/>
      <c r="N162" s="11" t="str">
        <f>IF(A162="","",Dashboard!$B$7)</f>
        <v/>
      </c>
      <c r="O162" s="11" t="str">
        <f t="shared" si="7"/>
        <v/>
      </c>
      <c r="P162" s="11" t="str">
        <f t="shared" si="8"/>
        <v/>
      </c>
      <c r="Q162" s="10"/>
      <c r="R162" s="10"/>
      <c r="S162" s="10"/>
      <c r="T162" s="10"/>
      <c r="U162" s="10"/>
    </row>
    <row r="163" spans="1:21">
      <c r="A163" s="18"/>
      <c r="B163" s="10" t="str">
        <f t="shared" si="6"/>
        <v/>
      </c>
      <c r="C163" s="10"/>
      <c r="D163" s="10"/>
      <c r="E163" s="10">
        <f>IFERROR(_xlfn.XLOOKUP(D163,Chart_of_Accounts!$A:$A,Chart_of_Accounts!$B:$B,""),"")</f>
        <v>0</v>
      </c>
      <c r="F163" s="10">
        <f>IFERROR(_xlfn.XLOOKUP(D163,Chart_of_Accounts!$A:$A,Chart_of_Accounts!$C:$C,""),"")</f>
        <v>0</v>
      </c>
      <c r="G163" s="10">
        <f>IFERROR(_xlfn.XLOOKUP(D163,Chart_of_Accounts!$A:$A,Chart_of_Accounts!$D:$D,""),"")</f>
        <v>0</v>
      </c>
      <c r="H163" s="10">
        <f>IFERROR(_xlfn.XLOOKUP(D163,Chart_of_Accounts!$A:$A,Chart_of_Accounts!$E:$E,""),"")</f>
        <v>0</v>
      </c>
      <c r="I163" s="10"/>
      <c r="J163" s="11"/>
      <c r="K163" s="11"/>
      <c r="L163" s="11"/>
      <c r="M163" s="11"/>
      <c r="N163" s="11" t="str">
        <f>IF(A163="","",Dashboard!$B$7)</f>
        <v/>
      </c>
      <c r="O163" s="11" t="str">
        <f t="shared" si="7"/>
        <v/>
      </c>
      <c r="P163" s="11" t="str">
        <f t="shared" si="8"/>
        <v/>
      </c>
      <c r="Q163" s="10"/>
      <c r="R163" s="10"/>
      <c r="S163" s="10"/>
      <c r="T163" s="10"/>
      <c r="U163" s="10"/>
    </row>
    <row r="164" spans="1:21">
      <c r="A164" s="18"/>
      <c r="B164" s="10" t="str">
        <f t="shared" si="6"/>
        <v/>
      </c>
      <c r="C164" s="10"/>
      <c r="D164" s="10"/>
      <c r="E164" s="10">
        <f>IFERROR(_xlfn.XLOOKUP(D164,Chart_of_Accounts!$A:$A,Chart_of_Accounts!$B:$B,""),"")</f>
        <v>0</v>
      </c>
      <c r="F164" s="10">
        <f>IFERROR(_xlfn.XLOOKUP(D164,Chart_of_Accounts!$A:$A,Chart_of_Accounts!$C:$C,""),"")</f>
        <v>0</v>
      </c>
      <c r="G164" s="10">
        <f>IFERROR(_xlfn.XLOOKUP(D164,Chart_of_Accounts!$A:$A,Chart_of_Accounts!$D:$D,""),"")</f>
        <v>0</v>
      </c>
      <c r="H164" s="10">
        <f>IFERROR(_xlfn.XLOOKUP(D164,Chart_of_Accounts!$A:$A,Chart_of_Accounts!$E:$E,""),"")</f>
        <v>0</v>
      </c>
      <c r="I164" s="10"/>
      <c r="J164" s="11"/>
      <c r="K164" s="11"/>
      <c r="L164" s="11"/>
      <c r="M164" s="11"/>
      <c r="N164" s="11" t="str">
        <f>IF(A164="","",Dashboard!$B$7)</f>
        <v/>
      </c>
      <c r="O164" s="11" t="str">
        <f t="shared" si="7"/>
        <v/>
      </c>
      <c r="P164" s="11" t="str">
        <f t="shared" si="8"/>
        <v/>
      </c>
      <c r="Q164" s="10"/>
      <c r="R164" s="10"/>
      <c r="S164" s="10"/>
      <c r="T164" s="10"/>
      <c r="U164" s="10"/>
    </row>
    <row r="165" spans="1:21">
      <c r="A165" s="18"/>
      <c r="B165" s="10" t="str">
        <f t="shared" si="6"/>
        <v/>
      </c>
      <c r="C165" s="10"/>
      <c r="D165" s="10"/>
      <c r="E165" s="10">
        <f>IFERROR(_xlfn.XLOOKUP(D165,Chart_of_Accounts!$A:$A,Chart_of_Accounts!$B:$B,""),"")</f>
        <v>0</v>
      </c>
      <c r="F165" s="10">
        <f>IFERROR(_xlfn.XLOOKUP(D165,Chart_of_Accounts!$A:$A,Chart_of_Accounts!$C:$C,""),"")</f>
        <v>0</v>
      </c>
      <c r="G165" s="10">
        <f>IFERROR(_xlfn.XLOOKUP(D165,Chart_of_Accounts!$A:$A,Chart_of_Accounts!$D:$D,""),"")</f>
        <v>0</v>
      </c>
      <c r="H165" s="10">
        <f>IFERROR(_xlfn.XLOOKUP(D165,Chart_of_Accounts!$A:$A,Chart_of_Accounts!$E:$E,""),"")</f>
        <v>0</v>
      </c>
      <c r="I165" s="10"/>
      <c r="J165" s="11"/>
      <c r="K165" s="11"/>
      <c r="L165" s="11"/>
      <c r="M165" s="11"/>
      <c r="N165" s="11" t="str">
        <f>IF(A165="","",Dashboard!$B$7)</f>
        <v/>
      </c>
      <c r="O165" s="11" t="str">
        <f t="shared" si="7"/>
        <v/>
      </c>
      <c r="P165" s="11" t="str">
        <f t="shared" si="8"/>
        <v/>
      </c>
      <c r="Q165" s="10"/>
      <c r="R165" s="10"/>
      <c r="S165" s="10"/>
      <c r="T165" s="10"/>
      <c r="U165" s="10"/>
    </row>
    <row r="166" spans="1:21">
      <c r="A166" s="18"/>
      <c r="B166" s="10" t="str">
        <f t="shared" si="6"/>
        <v/>
      </c>
      <c r="C166" s="10"/>
      <c r="D166" s="10"/>
      <c r="E166" s="10">
        <f>IFERROR(_xlfn.XLOOKUP(D166,Chart_of_Accounts!$A:$A,Chart_of_Accounts!$B:$B,""),"")</f>
        <v>0</v>
      </c>
      <c r="F166" s="10">
        <f>IFERROR(_xlfn.XLOOKUP(D166,Chart_of_Accounts!$A:$A,Chart_of_Accounts!$C:$C,""),"")</f>
        <v>0</v>
      </c>
      <c r="G166" s="10">
        <f>IFERROR(_xlfn.XLOOKUP(D166,Chart_of_Accounts!$A:$A,Chart_of_Accounts!$D:$D,""),"")</f>
        <v>0</v>
      </c>
      <c r="H166" s="10">
        <f>IFERROR(_xlfn.XLOOKUP(D166,Chart_of_Accounts!$A:$A,Chart_of_Accounts!$E:$E,""),"")</f>
        <v>0</v>
      </c>
      <c r="I166" s="10"/>
      <c r="J166" s="11"/>
      <c r="K166" s="11"/>
      <c r="L166" s="11"/>
      <c r="M166" s="11"/>
      <c r="N166" s="11" t="str">
        <f>IF(A166="","",Dashboard!$B$7)</f>
        <v/>
      </c>
      <c r="O166" s="11" t="str">
        <f t="shared" si="7"/>
        <v/>
      </c>
      <c r="P166" s="11" t="str">
        <f t="shared" si="8"/>
        <v/>
      </c>
      <c r="Q166" s="10"/>
      <c r="R166" s="10"/>
      <c r="S166" s="10"/>
      <c r="T166" s="10"/>
      <c r="U166" s="10"/>
    </row>
    <row r="167" spans="1:21">
      <c r="A167" s="18"/>
      <c r="B167" s="10" t="str">
        <f t="shared" si="6"/>
        <v/>
      </c>
      <c r="C167" s="10"/>
      <c r="D167" s="10"/>
      <c r="E167" s="10">
        <f>IFERROR(_xlfn.XLOOKUP(D167,Chart_of_Accounts!$A:$A,Chart_of_Accounts!$B:$B,""),"")</f>
        <v>0</v>
      </c>
      <c r="F167" s="10">
        <f>IFERROR(_xlfn.XLOOKUP(D167,Chart_of_Accounts!$A:$A,Chart_of_Accounts!$C:$C,""),"")</f>
        <v>0</v>
      </c>
      <c r="G167" s="10">
        <f>IFERROR(_xlfn.XLOOKUP(D167,Chart_of_Accounts!$A:$A,Chart_of_Accounts!$D:$D,""),"")</f>
        <v>0</v>
      </c>
      <c r="H167" s="10">
        <f>IFERROR(_xlfn.XLOOKUP(D167,Chart_of_Accounts!$A:$A,Chart_of_Accounts!$E:$E,""),"")</f>
        <v>0</v>
      </c>
      <c r="I167" s="10"/>
      <c r="J167" s="11"/>
      <c r="K167" s="11"/>
      <c r="L167" s="11"/>
      <c r="M167" s="11"/>
      <c r="N167" s="11" t="str">
        <f>IF(A167="","",Dashboard!$B$7)</f>
        <v/>
      </c>
      <c r="O167" s="11" t="str">
        <f t="shared" si="7"/>
        <v/>
      </c>
      <c r="P167" s="11" t="str">
        <f t="shared" si="8"/>
        <v/>
      </c>
      <c r="Q167" s="10"/>
      <c r="R167" s="10"/>
      <c r="S167" s="10"/>
      <c r="T167" s="10"/>
      <c r="U167" s="10"/>
    </row>
    <row r="168" spans="1:21">
      <c r="A168" s="18"/>
      <c r="B168" s="10" t="str">
        <f t="shared" si="6"/>
        <v/>
      </c>
      <c r="C168" s="10"/>
      <c r="D168" s="10"/>
      <c r="E168" s="10">
        <f>IFERROR(_xlfn.XLOOKUP(D168,Chart_of_Accounts!$A:$A,Chart_of_Accounts!$B:$B,""),"")</f>
        <v>0</v>
      </c>
      <c r="F168" s="10">
        <f>IFERROR(_xlfn.XLOOKUP(D168,Chart_of_Accounts!$A:$A,Chart_of_Accounts!$C:$C,""),"")</f>
        <v>0</v>
      </c>
      <c r="G168" s="10">
        <f>IFERROR(_xlfn.XLOOKUP(D168,Chart_of_Accounts!$A:$A,Chart_of_Accounts!$D:$D,""),"")</f>
        <v>0</v>
      </c>
      <c r="H168" s="10">
        <f>IFERROR(_xlfn.XLOOKUP(D168,Chart_of_Accounts!$A:$A,Chart_of_Accounts!$E:$E,""),"")</f>
        <v>0</v>
      </c>
      <c r="I168" s="10"/>
      <c r="J168" s="11"/>
      <c r="K168" s="11"/>
      <c r="L168" s="11"/>
      <c r="M168" s="11"/>
      <c r="N168" s="11" t="str">
        <f>IF(A168="","",Dashboard!$B$7)</f>
        <v/>
      </c>
      <c r="O168" s="11" t="str">
        <f t="shared" si="7"/>
        <v/>
      </c>
      <c r="P168" s="11" t="str">
        <f t="shared" si="8"/>
        <v/>
      </c>
      <c r="Q168" s="10"/>
      <c r="R168" s="10"/>
      <c r="S168" s="10"/>
      <c r="T168" s="10"/>
      <c r="U168" s="10"/>
    </row>
    <row r="169" spans="1:21">
      <c r="A169" s="18"/>
      <c r="B169" s="10" t="str">
        <f t="shared" si="6"/>
        <v/>
      </c>
      <c r="C169" s="10"/>
      <c r="D169" s="10"/>
      <c r="E169" s="10">
        <f>IFERROR(_xlfn.XLOOKUP(D169,Chart_of_Accounts!$A:$A,Chart_of_Accounts!$B:$B,""),"")</f>
        <v>0</v>
      </c>
      <c r="F169" s="10">
        <f>IFERROR(_xlfn.XLOOKUP(D169,Chart_of_Accounts!$A:$A,Chart_of_Accounts!$C:$C,""),"")</f>
        <v>0</v>
      </c>
      <c r="G169" s="10">
        <f>IFERROR(_xlfn.XLOOKUP(D169,Chart_of_Accounts!$A:$A,Chart_of_Accounts!$D:$D,""),"")</f>
        <v>0</v>
      </c>
      <c r="H169" s="10">
        <f>IFERROR(_xlfn.XLOOKUP(D169,Chart_of_Accounts!$A:$A,Chart_of_Accounts!$E:$E,""),"")</f>
        <v>0</v>
      </c>
      <c r="I169" s="10"/>
      <c r="J169" s="11"/>
      <c r="K169" s="11"/>
      <c r="L169" s="11"/>
      <c r="M169" s="11"/>
      <c r="N169" s="11" t="str">
        <f>IF(A169="","",Dashboard!$B$7)</f>
        <v/>
      </c>
      <c r="O169" s="11" t="str">
        <f t="shared" si="7"/>
        <v/>
      </c>
      <c r="P169" s="11" t="str">
        <f t="shared" si="8"/>
        <v/>
      </c>
      <c r="Q169" s="10"/>
      <c r="R169" s="10"/>
      <c r="S169" s="10"/>
      <c r="T169" s="10"/>
      <c r="U169" s="10"/>
    </row>
    <row r="170" spans="1:21">
      <c r="A170" s="18"/>
      <c r="B170" s="10" t="str">
        <f t="shared" si="6"/>
        <v/>
      </c>
      <c r="C170" s="10"/>
      <c r="D170" s="10"/>
      <c r="E170" s="10">
        <f>IFERROR(_xlfn.XLOOKUP(D170,Chart_of_Accounts!$A:$A,Chart_of_Accounts!$B:$B,""),"")</f>
        <v>0</v>
      </c>
      <c r="F170" s="10">
        <f>IFERROR(_xlfn.XLOOKUP(D170,Chart_of_Accounts!$A:$A,Chart_of_Accounts!$C:$C,""),"")</f>
        <v>0</v>
      </c>
      <c r="G170" s="10">
        <f>IFERROR(_xlfn.XLOOKUP(D170,Chart_of_Accounts!$A:$A,Chart_of_Accounts!$D:$D,""),"")</f>
        <v>0</v>
      </c>
      <c r="H170" s="10">
        <f>IFERROR(_xlfn.XLOOKUP(D170,Chart_of_Accounts!$A:$A,Chart_of_Accounts!$E:$E,""),"")</f>
        <v>0</v>
      </c>
      <c r="I170" s="10"/>
      <c r="J170" s="11"/>
      <c r="K170" s="11"/>
      <c r="L170" s="11"/>
      <c r="M170" s="11"/>
      <c r="N170" s="11" t="str">
        <f>IF(A170="","",Dashboard!$B$7)</f>
        <v/>
      </c>
      <c r="O170" s="11" t="str">
        <f t="shared" si="7"/>
        <v/>
      </c>
      <c r="P170" s="11" t="str">
        <f t="shared" si="8"/>
        <v/>
      </c>
      <c r="Q170" s="10"/>
      <c r="R170" s="10"/>
      <c r="S170" s="10"/>
      <c r="T170" s="10"/>
      <c r="U170" s="10"/>
    </row>
    <row r="171" spans="1:21">
      <c r="A171" s="18"/>
      <c r="B171" s="10" t="str">
        <f t="shared" si="6"/>
        <v/>
      </c>
      <c r="C171" s="10"/>
      <c r="D171" s="10"/>
      <c r="E171" s="10">
        <f>IFERROR(_xlfn.XLOOKUP(D171,Chart_of_Accounts!$A:$A,Chart_of_Accounts!$B:$B,""),"")</f>
        <v>0</v>
      </c>
      <c r="F171" s="10">
        <f>IFERROR(_xlfn.XLOOKUP(D171,Chart_of_Accounts!$A:$A,Chart_of_Accounts!$C:$C,""),"")</f>
        <v>0</v>
      </c>
      <c r="G171" s="10">
        <f>IFERROR(_xlfn.XLOOKUP(D171,Chart_of_Accounts!$A:$A,Chart_of_Accounts!$D:$D,""),"")</f>
        <v>0</v>
      </c>
      <c r="H171" s="10">
        <f>IFERROR(_xlfn.XLOOKUP(D171,Chart_of_Accounts!$A:$A,Chart_of_Accounts!$E:$E,""),"")</f>
        <v>0</v>
      </c>
      <c r="I171" s="10"/>
      <c r="J171" s="11"/>
      <c r="K171" s="11"/>
      <c r="L171" s="11"/>
      <c r="M171" s="11"/>
      <c r="N171" s="11" t="str">
        <f>IF(A171="","",Dashboard!$B$7)</f>
        <v/>
      </c>
      <c r="O171" s="11" t="str">
        <f t="shared" si="7"/>
        <v/>
      </c>
      <c r="P171" s="11" t="str">
        <f t="shared" si="8"/>
        <v/>
      </c>
      <c r="Q171" s="10"/>
      <c r="R171" s="10"/>
      <c r="S171" s="10"/>
      <c r="T171" s="10"/>
      <c r="U171" s="10"/>
    </row>
    <row r="172" spans="1:21">
      <c r="A172" s="18"/>
      <c r="B172" s="10" t="str">
        <f t="shared" si="6"/>
        <v/>
      </c>
      <c r="C172" s="10"/>
      <c r="D172" s="10"/>
      <c r="E172" s="10">
        <f>IFERROR(_xlfn.XLOOKUP(D172,Chart_of_Accounts!$A:$A,Chart_of_Accounts!$B:$B,""),"")</f>
        <v>0</v>
      </c>
      <c r="F172" s="10">
        <f>IFERROR(_xlfn.XLOOKUP(D172,Chart_of_Accounts!$A:$A,Chart_of_Accounts!$C:$C,""),"")</f>
        <v>0</v>
      </c>
      <c r="G172" s="10">
        <f>IFERROR(_xlfn.XLOOKUP(D172,Chart_of_Accounts!$A:$A,Chart_of_Accounts!$D:$D,""),"")</f>
        <v>0</v>
      </c>
      <c r="H172" s="10">
        <f>IFERROR(_xlfn.XLOOKUP(D172,Chart_of_Accounts!$A:$A,Chart_of_Accounts!$E:$E,""),"")</f>
        <v>0</v>
      </c>
      <c r="I172" s="10"/>
      <c r="J172" s="11"/>
      <c r="K172" s="11"/>
      <c r="L172" s="11"/>
      <c r="M172" s="11"/>
      <c r="N172" s="11" t="str">
        <f>IF(A172="","",Dashboard!$B$7)</f>
        <v/>
      </c>
      <c r="O172" s="11" t="str">
        <f t="shared" si="7"/>
        <v/>
      </c>
      <c r="P172" s="11" t="str">
        <f t="shared" si="8"/>
        <v/>
      </c>
      <c r="Q172" s="10"/>
      <c r="R172" s="10"/>
      <c r="S172" s="10"/>
      <c r="T172" s="10"/>
      <c r="U172" s="10"/>
    </row>
    <row r="173" spans="1:21">
      <c r="A173" s="18"/>
      <c r="B173" s="10" t="str">
        <f t="shared" si="6"/>
        <v/>
      </c>
      <c r="C173" s="10"/>
      <c r="D173" s="10"/>
      <c r="E173" s="10">
        <f>IFERROR(_xlfn.XLOOKUP(D173,Chart_of_Accounts!$A:$A,Chart_of_Accounts!$B:$B,""),"")</f>
        <v>0</v>
      </c>
      <c r="F173" s="10">
        <f>IFERROR(_xlfn.XLOOKUP(D173,Chart_of_Accounts!$A:$A,Chart_of_Accounts!$C:$C,""),"")</f>
        <v>0</v>
      </c>
      <c r="G173" s="10">
        <f>IFERROR(_xlfn.XLOOKUP(D173,Chart_of_Accounts!$A:$A,Chart_of_Accounts!$D:$D,""),"")</f>
        <v>0</v>
      </c>
      <c r="H173" s="10">
        <f>IFERROR(_xlfn.XLOOKUP(D173,Chart_of_Accounts!$A:$A,Chart_of_Accounts!$E:$E,""),"")</f>
        <v>0</v>
      </c>
      <c r="I173" s="10"/>
      <c r="J173" s="11"/>
      <c r="K173" s="11"/>
      <c r="L173" s="11"/>
      <c r="M173" s="11"/>
      <c r="N173" s="11" t="str">
        <f>IF(A173="","",Dashboard!$B$7)</f>
        <v/>
      </c>
      <c r="O173" s="11" t="str">
        <f t="shared" si="7"/>
        <v/>
      </c>
      <c r="P173" s="11" t="str">
        <f t="shared" si="8"/>
        <v/>
      </c>
      <c r="Q173" s="10"/>
      <c r="R173" s="10"/>
      <c r="S173" s="10"/>
      <c r="T173" s="10"/>
      <c r="U173" s="10"/>
    </row>
    <row r="174" spans="1:21">
      <c r="A174" s="18"/>
      <c r="B174" s="10" t="str">
        <f t="shared" si="6"/>
        <v/>
      </c>
      <c r="C174" s="10"/>
      <c r="D174" s="10"/>
      <c r="E174" s="10">
        <f>IFERROR(_xlfn.XLOOKUP(D174,Chart_of_Accounts!$A:$A,Chart_of_Accounts!$B:$B,""),"")</f>
        <v>0</v>
      </c>
      <c r="F174" s="10">
        <f>IFERROR(_xlfn.XLOOKUP(D174,Chart_of_Accounts!$A:$A,Chart_of_Accounts!$C:$C,""),"")</f>
        <v>0</v>
      </c>
      <c r="G174" s="10">
        <f>IFERROR(_xlfn.XLOOKUP(D174,Chart_of_Accounts!$A:$A,Chart_of_Accounts!$D:$D,""),"")</f>
        <v>0</v>
      </c>
      <c r="H174" s="10">
        <f>IFERROR(_xlfn.XLOOKUP(D174,Chart_of_Accounts!$A:$A,Chart_of_Accounts!$E:$E,""),"")</f>
        <v>0</v>
      </c>
      <c r="I174" s="10"/>
      <c r="J174" s="11"/>
      <c r="K174" s="11"/>
      <c r="L174" s="11"/>
      <c r="M174" s="11"/>
      <c r="N174" s="11" t="str">
        <f>IF(A174="","",Dashboard!$B$7)</f>
        <v/>
      </c>
      <c r="O174" s="11" t="str">
        <f t="shared" si="7"/>
        <v/>
      </c>
      <c r="P174" s="11" t="str">
        <f t="shared" si="8"/>
        <v/>
      </c>
      <c r="Q174" s="10"/>
      <c r="R174" s="10"/>
      <c r="S174" s="10"/>
      <c r="T174" s="10"/>
      <c r="U174" s="10"/>
    </row>
    <row r="175" spans="1:21">
      <c r="A175" s="18"/>
      <c r="B175" s="10" t="str">
        <f t="shared" si="6"/>
        <v/>
      </c>
      <c r="C175" s="10"/>
      <c r="D175" s="10"/>
      <c r="E175" s="10">
        <f>IFERROR(_xlfn.XLOOKUP(D175,Chart_of_Accounts!$A:$A,Chart_of_Accounts!$B:$B,""),"")</f>
        <v>0</v>
      </c>
      <c r="F175" s="10">
        <f>IFERROR(_xlfn.XLOOKUP(D175,Chart_of_Accounts!$A:$A,Chart_of_Accounts!$C:$C,""),"")</f>
        <v>0</v>
      </c>
      <c r="G175" s="10">
        <f>IFERROR(_xlfn.XLOOKUP(D175,Chart_of_Accounts!$A:$A,Chart_of_Accounts!$D:$D,""),"")</f>
        <v>0</v>
      </c>
      <c r="H175" s="10">
        <f>IFERROR(_xlfn.XLOOKUP(D175,Chart_of_Accounts!$A:$A,Chart_of_Accounts!$E:$E,""),"")</f>
        <v>0</v>
      </c>
      <c r="I175" s="10"/>
      <c r="J175" s="11"/>
      <c r="K175" s="11"/>
      <c r="L175" s="11"/>
      <c r="M175" s="11"/>
      <c r="N175" s="11" t="str">
        <f>IF(A175="","",Dashboard!$B$7)</f>
        <v/>
      </c>
      <c r="O175" s="11" t="str">
        <f t="shared" si="7"/>
        <v/>
      </c>
      <c r="P175" s="11" t="str">
        <f t="shared" si="8"/>
        <v/>
      </c>
      <c r="Q175" s="10"/>
      <c r="R175" s="10"/>
      <c r="S175" s="10"/>
      <c r="T175" s="10"/>
      <c r="U175" s="10"/>
    </row>
    <row r="176" spans="1:21">
      <c r="A176" s="18"/>
      <c r="B176" s="10" t="str">
        <f t="shared" si="6"/>
        <v/>
      </c>
      <c r="C176" s="10"/>
      <c r="D176" s="10"/>
      <c r="E176" s="10">
        <f>IFERROR(_xlfn.XLOOKUP(D176,Chart_of_Accounts!$A:$A,Chart_of_Accounts!$B:$B,""),"")</f>
        <v>0</v>
      </c>
      <c r="F176" s="10">
        <f>IFERROR(_xlfn.XLOOKUP(D176,Chart_of_Accounts!$A:$A,Chart_of_Accounts!$C:$C,""),"")</f>
        <v>0</v>
      </c>
      <c r="G176" s="10">
        <f>IFERROR(_xlfn.XLOOKUP(D176,Chart_of_Accounts!$A:$A,Chart_of_Accounts!$D:$D,""),"")</f>
        <v>0</v>
      </c>
      <c r="H176" s="10">
        <f>IFERROR(_xlfn.XLOOKUP(D176,Chart_of_Accounts!$A:$A,Chart_of_Accounts!$E:$E,""),"")</f>
        <v>0</v>
      </c>
      <c r="I176" s="10"/>
      <c r="J176" s="11"/>
      <c r="K176" s="11"/>
      <c r="L176" s="11"/>
      <c r="M176" s="11"/>
      <c r="N176" s="11" t="str">
        <f>IF(A176="","",Dashboard!$B$7)</f>
        <v/>
      </c>
      <c r="O176" s="11" t="str">
        <f t="shared" si="7"/>
        <v/>
      </c>
      <c r="P176" s="11" t="str">
        <f t="shared" si="8"/>
        <v/>
      </c>
      <c r="Q176" s="10"/>
      <c r="R176" s="10"/>
      <c r="S176" s="10"/>
      <c r="T176" s="10"/>
      <c r="U176" s="10"/>
    </row>
    <row r="177" spans="1:21">
      <c r="A177" s="18"/>
      <c r="B177" s="10" t="str">
        <f t="shared" si="6"/>
        <v/>
      </c>
      <c r="C177" s="10"/>
      <c r="D177" s="10"/>
      <c r="E177" s="10">
        <f>IFERROR(_xlfn.XLOOKUP(D177,Chart_of_Accounts!$A:$A,Chart_of_Accounts!$B:$B,""),"")</f>
        <v>0</v>
      </c>
      <c r="F177" s="10">
        <f>IFERROR(_xlfn.XLOOKUP(D177,Chart_of_Accounts!$A:$A,Chart_of_Accounts!$C:$C,""),"")</f>
        <v>0</v>
      </c>
      <c r="G177" s="10">
        <f>IFERROR(_xlfn.XLOOKUP(D177,Chart_of_Accounts!$A:$A,Chart_of_Accounts!$D:$D,""),"")</f>
        <v>0</v>
      </c>
      <c r="H177" s="10">
        <f>IFERROR(_xlfn.XLOOKUP(D177,Chart_of_Accounts!$A:$A,Chart_of_Accounts!$E:$E,""),"")</f>
        <v>0</v>
      </c>
      <c r="I177" s="10"/>
      <c r="J177" s="11"/>
      <c r="K177" s="11"/>
      <c r="L177" s="11"/>
      <c r="M177" s="11"/>
      <c r="N177" s="11" t="str">
        <f>IF(A177="","",Dashboard!$B$7)</f>
        <v/>
      </c>
      <c r="O177" s="11" t="str">
        <f t="shared" si="7"/>
        <v/>
      </c>
      <c r="P177" s="11" t="str">
        <f t="shared" si="8"/>
        <v/>
      </c>
      <c r="Q177" s="10"/>
      <c r="R177" s="10"/>
      <c r="S177" s="10"/>
      <c r="T177" s="10"/>
      <c r="U177" s="10"/>
    </row>
    <row r="178" spans="1:21">
      <c r="A178" s="18"/>
      <c r="B178" s="10" t="str">
        <f t="shared" si="6"/>
        <v/>
      </c>
      <c r="C178" s="10"/>
      <c r="D178" s="10"/>
      <c r="E178" s="10">
        <f>IFERROR(_xlfn.XLOOKUP(D178,Chart_of_Accounts!$A:$A,Chart_of_Accounts!$B:$B,""),"")</f>
        <v>0</v>
      </c>
      <c r="F178" s="10">
        <f>IFERROR(_xlfn.XLOOKUP(D178,Chart_of_Accounts!$A:$A,Chart_of_Accounts!$C:$C,""),"")</f>
        <v>0</v>
      </c>
      <c r="G178" s="10">
        <f>IFERROR(_xlfn.XLOOKUP(D178,Chart_of_Accounts!$A:$A,Chart_of_Accounts!$D:$D,""),"")</f>
        <v>0</v>
      </c>
      <c r="H178" s="10">
        <f>IFERROR(_xlfn.XLOOKUP(D178,Chart_of_Accounts!$A:$A,Chart_of_Accounts!$E:$E,""),"")</f>
        <v>0</v>
      </c>
      <c r="I178" s="10"/>
      <c r="J178" s="11"/>
      <c r="K178" s="11"/>
      <c r="L178" s="11"/>
      <c r="M178" s="11"/>
      <c r="N178" s="11" t="str">
        <f>IF(A178="","",Dashboard!$B$7)</f>
        <v/>
      </c>
      <c r="O178" s="11" t="str">
        <f t="shared" si="7"/>
        <v/>
      </c>
      <c r="P178" s="11" t="str">
        <f t="shared" si="8"/>
        <v/>
      </c>
      <c r="Q178" s="10"/>
      <c r="R178" s="10"/>
      <c r="S178" s="10"/>
      <c r="T178" s="10"/>
      <c r="U178" s="10"/>
    </row>
    <row r="179" spans="1:21">
      <c r="A179" s="18"/>
      <c r="B179" s="10" t="str">
        <f t="shared" si="6"/>
        <v/>
      </c>
      <c r="C179" s="10"/>
      <c r="D179" s="10"/>
      <c r="E179" s="10">
        <f>IFERROR(_xlfn.XLOOKUP(D179,Chart_of_Accounts!$A:$A,Chart_of_Accounts!$B:$B,""),"")</f>
        <v>0</v>
      </c>
      <c r="F179" s="10">
        <f>IFERROR(_xlfn.XLOOKUP(D179,Chart_of_Accounts!$A:$A,Chart_of_Accounts!$C:$C,""),"")</f>
        <v>0</v>
      </c>
      <c r="G179" s="10">
        <f>IFERROR(_xlfn.XLOOKUP(D179,Chart_of_Accounts!$A:$A,Chart_of_Accounts!$D:$D,""),"")</f>
        <v>0</v>
      </c>
      <c r="H179" s="10">
        <f>IFERROR(_xlfn.XLOOKUP(D179,Chart_of_Accounts!$A:$A,Chart_of_Accounts!$E:$E,""),"")</f>
        <v>0</v>
      </c>
      <c r="I179" s="10"/>
      <c r="J179" s="11"/>
      <c r="K179" s="11"/>
      <c r="L179" s="11"/>
      <c r="M179" s="11"/>
      <c r="N179" s="11" t="str">
        <f>IF(A179="","",Dashboard!$B$7)</f>
        <v/>
      </c>
      <c r="O179" s="11" t="str">
        <f t="shared" si="7"/>
        <v/>
      </c>
      <c r="P179" s="11" t="str">
        <f t="shared" si="8"/>
        <v/>
      </c>
      <c r="Q179" s="10"/>
      <c r="R179" s="10"/>
      <c r="S179" s="10"/>
      <c r="T179" s="10"/>
      <c r="U179" s="10"/>
    </row>
    <row r="180" spans="1:21">
      <c r="A180" s="18"/>
      <c r="B180" s="10" t="str">
        <f t="shared" si="6"/>
        <v/>
      </c>
      <c r="C180" s="10"/>
      <c r="D180" s="10"/>
      <c r="E180" s="10">
        <f>IFERROR(_xlfn.XLOOKUP(D180,Chart_of_Accounts!$A:$A,Chart_of_Accounts!$B:$B,""),"")</f>
        <v>0</v>
      </c>
      <c r="F180" s="10">
        <f>IFERROR(_xlfn.XLOOKUP(D180,Chart_of_Accounts!$A:$A,Chart_of_Accounts!$C:$C,""),"")</f>
        <v>0</v>
      </c>
      <c r="G180" s="10">
        <f>IFERROR(_xlfn.XLOOKUP(D180,Chart_of_Accounts!$A:$A,Chart_of_Accounts!$D:$D,""),"")</f>
        <v>0</v>
      </c>
      <c r="H180" s="10">
        <f>IFERROR(_xlfn.XLOOKUP(D180,Chart_of_Accounts!$A:$A,Chart_of_Accounts!$E:$E,""),"")</f>
        <v>0</v>
      </c>
      <c r="I180" s="10"/>
      <c r="J180" s="11"/>
      <c r="K180" s="11"/>
      <c r="L180" s="11"/>
      <c r="M180" s="11"/>
      <c r="N180" s="11" t="str">
        <f>IF(A180="","",Dashboard!$B$7)</f>
        <v/>
      </c>
      <c r="O180" s="11" t="str">
        <f t="shared" si="7"/>
        <v/>
      </c>
      <c r="P180" s="11" t="str">
        <f t="shared" si="8"/>
        <v/>
      </c>
      <c r="Q180" s="10"/>
      <c r="R180" s="10"/>
      <c r="S180" s="10"/>
      <c r="T180" s="10"/>
      <c r="U180" s="10"/>
    </row>
    <row r="181" spans="1:21">
      <c r="A181" s="18"/>
      <c r="B181" s="10" t="str">
        <f t="shared" si="6"/>
        <v/>
      </c>
      <c r="C181" s="10"/>
      <c r="D181" s="10"/>
      <c r="E181" s="10">
        <f>IFERROR(_xlfn.XLOOKUP(D181,Chart_of_Accounts!$A:$A,Chart_of_Accounts!$B:$B,""),"")</f>
        <v>0</v>
      </c>
      <c r="F181" s="10">
        <f>IFERROR(_xlfn.XLOOKUP(D181,Chart_of_Accounts!$A:$A,Chart_of_Accounts!$C:$C,""),"")</f>
        <v>0</v>
      </c>
      <c r="G181" s="10">
        <f>IFERROR(_xlfn.XLOOKUP(D181,Chart_of_Accounts!$A:$A,Chart_of_Accounts!$D:$D,""),"")</f>
        <v>0</v>
      </c>
      <c r="H181" s="10">
        <f>IFERROR(_xlfn.XLOOKUP(D181,Chart_of_Accounts!$A:$A,Chart_of_Accounts!$E:$E,""),"")</f>
        <v>0</v>
      </c>
      <c r="I181" s="10"/>
      <c r="J181" s="11"/>
      <c r="K181" s="11"/>
      <c r="L181" s="11"/>
      <c r="M181" s="11"/>
      <c r="N181" s="11" t="str">
        <f>IF(A181="","",Dashboard!$B$7)</f>
        <v/>
      </c>
      <c r="O181" s="11" t="str">
        <f t="shared" si="7"/>
        <v/>
      </c>
      <c r="P181" s="11" t="str">
        <f t="shared" si="8"/>
        <v/>
      </c>
      <c r="Q181" s="10"/>
      <c r="R181" s="10"/>
      <c r="S181" s="10"/>
      <c r="T181" s="10"/>
      <c r="U181" s="10"/>
    </row>
    <row r="182" spans="1:21">
      <c r="A182" s="18"/>
      <c r="B182" s="10" t="str">
        <f t="shared" si="6"/>
        <v/>
      </c>
      <c r="C182" s="10"/>
      <c r="D182" s="10"/>
      <c r="E182" s="10">
        <f>IFERROR(_xlfn.XLOOKUP(D182,Chart_of_Accounts!$A:$A,Chart_of_Accounts!$B:$B,""),"")</f>
        <v>0</v>
      </c>
      <c r="F182" s="10">
        <f>IFERROR(_xlfn.XLOOKUP(D182,Chart_of_Accounts!$A:$A,Chart_of_Accounts!$C:$C,""),"")</f>
        <v>0</v>
      </c>
      <c r="G182" s="10">
        <f>IFERROR(_xlfn.XLOOKUP(D182,Chart_of_Accounts!$A:$A,Chart_of_Accounts!$D:$D,""),"")</f>
        <v>0</v>
      </c>
      <c r="H182" s="10">
        <f>IFERROR(_xlfn.XLOOKUP(D182,Chart_of_Accounts!$A:$A,Chart_of_Accounts!$E:$E,""),"")</f>
        <v>0</v>
      </c>
      <c r="I182" s="10"/>
      <c r="J182" s="11"/>
      <c r="K182" s="11"/>
      <c r="L182" s="11"/>
      <c r="M182" s="11"/>
      <c r="N182" s="11" t="str">
        <f>IF(A182="","",Dashboard!$B$7)</f>
        <v/>
      </c>
      <c r="O182" s="11" t="str">
        <f t="shared" si="7"/>
        <v/>
      </c>
      <c r="P182" s="11" t="str">
        <f t="shared" si="8"/>
        <v/>
      </c>
      <c r="Q182" s="10"/>
      <c r="R182" s="10"/>
      <c r="S182" s="10"/>
      <c r="T182" s="10"/>
      <c r="U182" s="10"/>
    </row>
    <row r="183" spans="1:21">
      <c r="A183" s="18"/>
      <c r="B183" s="10" t="str">
        <f t="shared" si="6"/>
        <v/>
      </c>
      <c r="C183" s="10"/>
      <c r="D183" s="10"/>
      <c r="E183" s="10">
        <f>IFERROR(_xlfn.XLOOKUP(D183,Chart_of_Accounts!$A:$A,Chart_of_Accounts!$B:$B,""),"")</f>
        <v>0</v>
      </c>
      <c r="F183" s="10">
        <f>IFERROR(_xlfn.XLOOKUP(D183,Chart_of_Accounts!$A:$A,Chart_of_Accounts!$C:$C,""),"")</f>
        <v>0</v>
      </c>
      <c r="G183" s="10">
        <f>IFERROR(_xlfn.XLOOKUP(D183,Chart_of_Accounts!$A:$A,Chart_of_Accounts!$D:$D,""),"")</f>
        <v>0</v>
      </c>
      <c r="H183" s="10">
        <f>IFERROR(_xlfn.XLOOKUP(D183,Chart_of_Accounts!$A:$A,Chart_of_Accounts!$E:$E,""),"")</f>
        <v>0</v>
      </c>
      <c r="I183" s="10"/>
      <c r="J183" s="11"/>
      <c r="K183" s="11"/>
      <c r="L183" s="11"/>
      <c r="M183" s="11"/>
      <c r="N183" s="11" t="str">
        <f>IF(A183="","",Dashboard!$B$7)</f>
        <v/>
      </c>
      <c r="O183" s="11" t="str">
        <f t="shared" si="7"/>
        <v/>
      </c>
      <c r="P183" s="11" t="str">
        <f t="shared" si="8"/>
        <v/>
      </c>
      <c r="Q183" s="10"/>
      <c r="R183" s="10"/>
      <c r="S183" s="10"/>
      <c r="T183" s="10"/>
      <c r="U183" s="10"/>
    </row>
    <row r="184" spans="1:21">
      <c r="A184" s="18"/>
      <c r="B184" s="10" t="str">
        <f t="shared" si="6"/>
        <v/>
      </c>
      <c r="C184" s="10"/>
      <c r="D184" s="10"/>
      <c r="E184" s="10">
        <f>IFERROR(_xlfn.XLOOKUP(D184,Chart_of_Accounts!$A:$A,Chart_of_Accounts!$B:$B,""),"")</f>
        <v>0</v>
      </c>
      <c r="F184" s="10">
        <f>IFERROR(_xlfn.XLOOKUP(D184,Chart_of_Accounts!$A:$A,Chart_of_Accounts!$C:$C,""),"")</f>
        <v>0</v>
      </c>
      <c r="G184" s="10">
        <f>IFERROR(_xlfn.XLOOKUP(D184,Chart_of_Accounts!$A:$A,Chart_of_Accounts!$D:$D,""),"")</f>
        <v>0</v>
      </c>
      <c r="H184" s="10">
        <f>IFERROR(_xlfn.XLOOKUP(D184,Chart_of_Accounts!$A:$A,Chart_of_Accounts!$E:$E,""),"")</f>
        <v>0</v>
      </c>
      <c r="I184" s="10"/>
      <c r="J184" s="11"/>
      <c r="K184" s="11"/>
      <c r="L184" s="11"/>
      <c r="M184" s="11"/>
      <c r="N184" s="11" t="str">
        <f>IF(A184="","",Dashboard!$B$7)</f>
        <v/>
      </c>
      <c r="O184" s="11" t="str">
        <f t="shared" si="7"/>
        <v/>
      </c>
      <c r="P184" s="11" t="str">
        <f t="shared" si="8"/>
        <v/>
      </c>
      <c r="Q184" s="10"/>
      <c r="R184" s="10"/>
      <c r="S184" s="10"/>
      <c r="T184" s="10"/>
      <c r="U184" s="10"/>
    </row>
    <row r="185" spans="1:21">
      <c r="A185" s="18"/>
      <c r="B185" s="10" t="str">
        <f t="shared" si="6"/>
        <v/>
      </c>
      <c r="C185" s="10"/>
      <c r="D185" s="10"/>
      <c r="E185" s="10">
        <f>IFERROR(_xlfn.XLOOKUP(D185,Chart_of_Accounts!$A:$A,Chart_of_Accounts!$B:$B,""),"")</f>
        <v>0</v>
      </c>
      <c r="F185" s="10">
        <f>IFERROR(_xlfn.XLOOKUP(D185,Chart_of_Accounts!$A:$A,Chart_of_Accounts!$C:$C,""),"")</f>
        <v>0</v>
      </c>
      <c r="G185" s="10">
        <f>IFERROR(_xlfn.XLOOKUP(D185,Chart_of_Accounts!$A:$A,Chart_of_Accounts!$D:$D,""),"")</f>
        <v>0</v>
      </c>
      <c r="H185" s="10">
        <f>IFERROR(_xlfn.XLOOKUP(D185,Chart_of_Accounts!$A:$A,Chart_of_Accounts!$E:$E,""),"")</f>
        <v>0</v>
      </c>
      <c r="I185" s="10"/>
      <c r="J185" s="11"/>
      <c r="K185" s="11"/>
      <c r="L185" s="11"/>
      <c r="M185" s="11"/>
      <c r="N185" s="11" t="str">
        <f>IF(A185="","",Dashboard!$B$7)</f>
        <v/>
      </c>
      <c r="O185" s="11" t="str">
        <f t="shared" si="7"/>
        <v/>
      </c>
      <c r="P185" s="11" t="str">
        <f t="shared" si="8"/>
        <v/>
      </c>
      <c r="Q185" s="10"/>
      <c r="R185" s="10"/>
      <c r="S185" s="10"/>
      <c r="T185" s="10"/>
      <c r="U185" s="10"/>
    </row>
    <row r="186" spans="1:21">
      <c r="A186" s="18"/>
      <c r="B186" s="10" t="str">
        <f t="shared" si="6"/>
        <v/>
      </c>
      <c r="C186" s="10"/>
      <c r="D186" s="10"/>
      <c r="E186" s="10">
        <f>IFERROR(_xlfn.XLOOKUP(D186,Chart_of_Accounts!$A:$A,Chart_of_Accounts!$B:$B,""),"")</f>
        <v>0</v>
      </c>
      <c r="F186" s="10">
        <f>IFERROR(_xlfn.XLOOKUP(D186,Chart_of_Accounts!$A:$A,Chart_of_Accounts!$C:$C,""),"")</f>
        <v>0</v>
      </c>
      <c r="G186" s="10">
        <f>IFERROR(_xlfn.XLOOKUP(D186,Chart_of_Accounts!$A:$A,Chart_of_Accounts!$D:$D,""),"")</f>
        <v>0</v>
      </c>
      <c r="H186" s="10">
        <f>IFERROR(_xlfn.XLOOKUP(D186,Chart_of_Accounts!$A:$A,Chart_of_Accounts!$E:$E,""),"")</f>
        <v>0</v>
      </c>
      <c r="I186" s="10"/>
      <c r="J186" s="11"/>
      <c r="K186" s="11"/>
      <c r="L186" s="11"/>
      <c r="M186" s="11"/>
      <c r="N186" s="11" t="str">
        <f>IF(A186="","",Dashboard!$B$7)</f>
        <v/>
      </c>
      <c r="O186" s="11" t="str">
        <f t="shared" si="7"/>
        <v/>
      </c>
      <c r="P186" s="11" t="str">
        <f t="shared" si="8"/>
        <v/>
      </c>
      <c r="Q186" s="10"/>
      <c r="R186" s="10"/>
      <c r="S186" s="10"/>
      <c r="T186" s="10"/>
      <c r="U186" s="10"/>
    </row>
    <row r="187" spans="1:21">
      <c r="A187" s="18"/>
      <c r="B187" s="10" t="str">
        <f t="shared" si="6"/>
        <v/>
      </c>
      <c r="C187" s="10"/>
      <c r="D187" s="10"/>
      <c r="E187" s="10">
        <f>IFERROR(_xlfn.XLOOKUP(D187,Chart_of_Accounts!$A:$A,Chart_of_Accounts!$B:$B,""),"")</f>
        <v>0</v>
      </c>
      <c r="F187" s="10">
        <f>IFERROR(_xlfn.XLOOKUP(D187,Chart_of_Accounts!$A:$A,Chart_of_Accounts!$C:$C,""),"")</f>
        <v>0</v>
      </c>
      <c r="G187" s="10">
        <f>IFERROR(_xlfn.XLOOKUP(D187,Chart_of_Accounts!$A:$A,Chart_of_Accounts!$D:$D,""),"")</f>
        <v>0</v>
      </c>
      <c r="H187" s="10">
        <f>IFERROR(_xlfn.XLOOKUP(D187,Chart_of_Accounts!$A:$A,Chart_of_Accounts!$E:$E,""),"")</f>
        <v>0</v>
      </c>
      <c r="I187" s="10"/>
      <c r="J187" s="11"/>
      <c r="K187" s="11"/>
      <c r="L187" s="11"/>
      <c r="M187" s="11"/>
      <c r="N187" s="11" t="str">
        <f>IF(A187="","",Dashboard!$B$7)</f>
        <v/>
      </c>
      <c r="O187" s="11" t="str">
        <f t="shared" si="7"/>
        <v/>
      </c>
      <c r="P187" s="11" t="str">
        <f t="shared" si="8"/>
        <v/>
      </c>
      <c r="Q187" s="10"/>
      <c r="R187" s="10"/>
      <c r="S187" s="10"/>
      <c r="T187" s="10"/>
      <c r="U187" s="10"/>
    </row>
    <row r="188" spans="1:21">
      <c r="A188" s="18"/>
      <c r="B188" s="10" t="str">
        <f t="shared" si="6"/>
        <v/>
      </c>
      <c r="C188" s="10"/>
      <c r="D188" s="10"/>
      <c r="E188" s="10">
        <f>IFERROR(_xlfn.XLOOKUP(D188,Chart_of_Accounts!$A:$A,Chart_of_Accounts!$B:$B,""),"")</f>
        <v>0</v>
      </c>
      <c r="F188" s="10">
        <f>IFERROR(_xlfn.XLOOKUP(D188,Chart_of_Accounts!$A:$A,Chart_of_Accounts!$C:$C,""),"")</f>
        <v>0</v>
      </c>
      <c r="G188" s="10">
        <f>IFERROR(_xlfn.XLOOKUP(D188,Chart_of_Accounts!$A:$A,Chart_of_Accounts!$D:$D,""),"")</f>
        <v>0</v>
      </c>
      <c r="H188" s="10">
        <f>IFERROR(_xlfn.XLOOKUP(D188,Chart_of_Accounts!$A:$A,Chart_of_Accounts!$E:$E,""),"")</f>
        <v>0</v>
      </c>
      <c r="I188" s="10"/>
      <c r="J188" s="11"/>
      <c r="K188" s="11"/>
      <c r="L188" s="11"/>
      <c r="M188" s="11"/>
      <c r="N188" s="11" t="str">
        <f>IF(A188="","",Dashboard!$B$7)</f>
        <v/>
      </c>
      <c r="O188" s="11" t="str">
        <f t="shared" si="7"/>
        <v/>
      </c>
      <c r="P188" s="11" t="str">
        <f t="shared" si="8"/>
        <v/>
      </c>
      <c r="Q188" s="10"/>
      <c r="R188" s="10"/>
      <c r="S188" s="10"/>
      <c r="T188" s="10"/>
      <c r="U188" s="10"/>
    </row>
    <row r="189" spans="1:21">
      <c r="A189" s="18"/>
      <c r="B189" s="10" t="str">
        <f t="shared" si="6"/>
        <v/>
      </c>
      <c r="C189" s="10"/>
      <c r="D189" s="10"/>
      <c r="E189" s="10">
        <f>IFERROR(_xlfn.XLOOKUP(D189,Chart_of_Accounts!$A:$A,Chart_of_Accounts!$B:$B,""),"")</f>
        <v>0</v>
      </c>
      <c r="F189" s="10">
        <f>IFERROR(_xlfn.XLOOKUP(D189,Chart_of_Accounts!$A:$A,Chart_of_Accounts!$C:$C,""),"")</f>
        <v>0</v>
      </c>
      <c r="G189" s="10">
        <f>IFERROR(_xlfn.XLOOKUP(D189,Chart_of_Accounts!$A:$A,Chart_of_Accounts!$D:$D,""),"")</f>
        <v>0</v>
      </c>
      <c r="H189" s="10">
        <f>IFERROR(_xlfn.XLOOKUP(D189,Chart_of_Accounts!$A:$A,Chart_of_Accounts!$E:$E,""),"")</f>
        <v>0</v>
      </c>
      <c r="I189" s="10"/>
      <c r="J189" s="11"/>
      <c r="K189" s="11"/>
      <c r="L189" s="11"/>
      <c r="M189" s="11"/>
      <c r="N189" s="11" t="str">
        <f>IF(A189="","",Dashboard!$B$7)</f>
        <v/>
      </c>
      <c r="O189" s="11" t="str">
        <f t="shared" si="7"/>
        <v/>
      </c>
      <c r="P189" s="11" t="str">
        <f t="shared" si="8"/>
        <v/>
      </c>
      <c r="Q189" s="10"/>
      <c r="R189" s="10"/>
      <c r="S189" s="10"/>
      <c r="T189" s="10"/>
      <c r="U189" s="10"/>
    </row>
    <row r="190" spans="1:21">
      <c r="A190" s="18"/>
      <c r="B190" s="10" t="str">
        <f t="shared" si="6"/>
        <v/>
      </c>
      <c r="C190" s="10"/>
      <c r="D190" s="10"/>
      <c r="E190" s="10">
        <f>IFERROR(_xlfn.XLOOKUP(D190,Chart_of_Accounts!$A:$A,Chart_of_Accounts!$B:$B,""),"")</f>
        <v>0</v>
      </c>
      <c r="F190" s="10">
        <f>IFERROR(_xlfn.XLOOKUP(D190,Chart_of_Accounts!$A:$A,Chart_of_Accounts!$C:$C,""),"")</f>
        <v>0</v>
      </c>
      <c r="G190" s="10">
        <f>IFERROR(_xlfn.XLOOKUP(D190,Chart_of_Accounts!$A:$A,Chart_of_Accounts!$D:$D,""),"")</f>
        <v>0</v>
      </c>
      <c r="H190" s="10">
        <f>IFERROR(_xlfn.XLOOKUP(D190,Chart_of_Accounts!$A:$A,Chart_of_Accounts!$E:$E,""),"")</f>
        <v>0</v>
      </c>
      <c r="I190" s="10"/>
      <c r="J190" s="11"/>
      <c r="K190" s="11"/>
      <c r="L190" s="11"/>
      <c r="M190" s="11"/>
      <c r="N190" s="11" t="str">
        <f>IF(A190="","",Dashboard!$B$7)</f>
        <v/>
      </c>
      <c r="O190" s="11" t="str">
        <f t="shared" si="7"/>
        <v/>
      </c>
      <c r="P190" s="11" t="str">
        <f t="shared" si="8"/>
        <v/>
      </c>
      <c r="Q190" s="10"/>
      <c r="R190" s="10"/>
      <c r="S190" s="10"/>
      <c r="T190" s="10"/>
      <c r="U190" s="10"/>
    </row>
    <row r="191" spans="1:21">
      <c r="A191" s="18"/>
      <c r="B191" s="10" t="str">
        <f t="shared" si="6"/>
        <v/>
      </c>
      <c r="C191" s="10"/>
      <c r="D191" s="10"/>
      <c r="E191" s="10">
        <f>IFERROR(_xlfn.XLOOKUP(D191,Chart_of_Accounts!$A:$A,Chart_of_Accounts!$B:$B,""),"")</f>
        <v>0</v>
      </c>
      <c r="F191" s="10">
        <f>IFERROR(_xlfn.XLOOKUP(D191,Chart_of_Accounts!$A:$A,Chart_of_Accounts!$C:$C,""),"")</f>
        <v>0</v>
      </c>
      <c r="G191" s="10">
        <f>IFERROR(_xlfn.XLOOKUP(D191,Chart_of_Accounts!$A:$A,Chart_of_Accounts!$D:$D,""),"")</f>
        <v>0</v>
      </c>
      <c r="H191" s="10">
        <f>IFERROR(_xlfn.XLOOKUP(D191,Chart_of_Accounts!$A:$A,Chart_of_Accounts!$E:$E,""),"")</f>
        <v>0</v>
      </c>
      <c r="I191" s="10"/>
      <c r="J191" s="11"/>
      <c r="K191" s="11"/>
      <c r="L191" s="11"/>
      <c r="M191" s="11"/>
      <c r="N191" s="11" t="str">
        <f>IF(A191="","",Dashboard!$B$7)</f>
        <v/>
      </c>
      <c r="O191" s="11" t="str">
        <f t="shared" si="7"/>
        <v/>
      </c>
      <c r="P191" s="11" t="str">
        <f t="shared" si="8"/>
        <v/>
      </c>
      <c r="Q191" s="10"/>
      <c r="R191" s="10"/>
      <c r="S191" s="10"/>
      <c r="T191" s="10"/>
      <c r="U191" s="10"/>
    </row>
    <row r="192" spans="1:21">
      <c r="A192" s="18"/>
      <c r="B192" s="10" t="str">
        <f t="shared" si="6"/>
        <v/>
      </c>
      <c r="C192" s="10"/>
      <c r="D192" s="10"/>
      <c r="E192" s="10">
        <f>IFERROR(_xlfn.XLOOKUP(D192,Chart_of_Accounts!$A:$A,Chart_of_Accounts!$B:$B,""),"")</f>
        <v>0</v>
      </c>
      <c r="F192" s="10">
        <f>IFERROR(_xlfn.XLOOKUP(D192,Chart_of_Accounts!$A:$A,Chart_of_Accounts!$C:$C,""),"")</f>
        <v>0</v>
      </c>
      <c r="G192" s="10">
        <f>IFERROR(_xlfn.XLOOKUP(D192,Chart_of_Accounts!$A:$A,Chart_of_Accounts!$D:$D,""),"")</f>
        <v>0</v>
      </c>
      <c r="H192" s="10">
        <f>IFERROR(_xlfn.XLOOKUP(D192,Chart_of_Accounts!$A:$A,Chart_of_Accounts!$E:$E,""),"")</f>
        <v>0</v>
      </c>
      <c r="I192" s="10"/>
      <c r="J192" s="11"/>
      <c r="K192" s="11"/>
      <c r="L192" s="11"/>
      <c r="M192" s="11"/>
      <c r="N192" s="11" t="str">
        <f>IF(A192="","",Dashboard!$B$7)</f>
        <v/>
      </c>
      <c r="O192" s="11" t="str">
        <f t="shared" si="7"/>
        <v/>
      </c>
      <c r="P192" s="11" t="str">
        <f t="shared" si="8"/>
        <v/>
      </c>
      <c r="Q192" s="10"/>
      <c r="R192" s="10"/>
      <c r="S192" s="10"/>
      <c r="T192" s="10"/>
      <c r="U192" s="10"/>
    </row>
    <row r="193" spans="1:21">
      <c r="A193" s="18"/>
      <c r="B193" s="10" t="str">
        <f t="shared" si="6"/>
        <v/>
      </c>
      <c r="C193" s="10"/>
      <c r="D193" s="10"/>
      <c r="E193" s="10">
        <f>IFERROR(_xlfn.XLOOKUP(D193,Chart_of_Accounts!$A:$A,Chart_of_Accounts!$B:$B,""),"")</f>
        <v>0</v>
      </c>
      <c r="F193" s="10">
        <f>IFERROR(_xlfn.XLOOKUP(D193,Chart_of_Accounts!$A:$A,Chart_of_Accounts!$C:$C,""),"")</f>
        <v>0</v>
      </c>
      <c r="G193" s="10">
        <f>IFERROR(_xlfn.XLOOKUP(D193,Chart_of_Accounts!$A:$A,Chart_of_Accounts!$D:$D,""),"")</f>
        <v>0</v>
      </c>
      <c r="H193" s="10">
        <f>IFERROR(_xlfn.XLOOKUP(D193,Chart_of_Accounts!$A:$A,Chart_of_Accounts!$E:$E,""),"")</f>
        <v>0</v>
      </c>
      <c r="I193" s="10"/>
      <c r="J193" s="11"/>
      <c r="K193" s="11"/>
      <c r="L193" s="11"/>
      <c r="M193" s="11"/>
      <c r="N193" s="11" t="str">
        <f>IF(A193="","",Dashboard!$B$7)</f>
        <v/>
      </c>
      <c r="O193" s="11" t="str">
        <f t="shared" si="7"/>
        <v/>
      </c>
      <c r="P193" s="11" t="str">
        <f t="shared" si="8"/>
        <v/>
      </c>
      <c r="Q193" s="10"/>
      <c r="R193" s="10"/>
      <c r="S193" s="10"/>
      <c r="T193" s="10"/>
      <c r="U193" s="10"/>
    </row>
    <row r="194" spans="1:21">
      <c r="A194" s="18"/>
      <c r="B194" s="10" t="str">
        <f t="shared" ref="B194:B257" si="9">IF(A194="","",TEXT(A194,"mmm-yy"))</f>
        <v/>
      </c>
      <c r="C194" s="10"/>
      <c r="D194" s="10"/>
      <c r="E194" s="10">
        <f>IFERROR(_xlfn.XLOOKUP(D194,Chart_of_Accounts!$A:$A,Chart_of_Accounts!$B:$B,""),"")</f>
        <v>0</v>
      </c>
      <c r="F194" s="10">
        <f>IFERROR(_xlfn.XLOOKUP(D194,Chart_of_Accounts!$A:$A,Chart_of_Accounts!$C:$C,""),"")</f>
        <v>0</v>
      </c>
      <c r="G194" s="10">
        <f>IFERROR(_xlfn.XLOOKUP(D194,Chart_of_Accounts!$A:$A,Chart_of_Accounts!$D:$D,""),"")</f>
        <v>0</v>
      </c>
      <c r="H194" s="10">
        <f>IFERROR(_xlfn.XLOOKUP(D194,Chart_of_Accounts!$A:$A,Chart_of_Accounts!$E:$E,""),"")</f>
        <v>0</v>
      </c>
      <c r="I194" s="10"/>
      <c r="J194" s="11"/>
      <c r="K194" s="11"/>
      <c r="L194" s="11"/>
      <c r="M194" s="11"/>
      <c r="N194" s="11" t="str">
        <f>IF(A194="","",Dashboard!$B$7)</f>
        <v/>
      </c>
      <c r="O194" s="11" t="str">
        <f t="shared" ref="O194:O257" si="10">IF(L194="","",L194/N194)</f>
        <v/>
      </c>
      <c r="P194" s="11" t="str">
        <f t="shared" ref="P194:P257" si="11">IF(M194="","",M194/N194)</f>
        <v/>
      </c>
      <c r="Q194" s="10"/>
      <c r="R194" s="10"/>
      <c r="S194" s="10"/>
      <c r="T194" s="10"/>
      <c r="U194" s="10"/>
    </row>
    <row r="195" spans="1:21">
      <c r="A195" s="18"/>
      <c r="B195" s="10" t="str">
        <f t="shared" si="9"/>
        <v/>
      </c>
      <c r="C195" s="10"/>
      <c r="D195" s="10"/>
      <c r="E195" s="10">
        <f>IFERROR(_xlfn.XLOOKUP(D195,Chart_of_Accounts!$A:$A,Chart_of_Accounts!$B:$B,""),"")</f>
        <v>0</v>
      </c>
      <c r="F195" s="10">
        <f>IFERROR(_xlfn.XLOOKUP(D195,Chart_of_Accounts!$A:$A,Chart_of_Accounts!$C:$C,""),"")</f>
        <v>0</v>
      </c>
      <c r="G195" s="10">
        <f>IFERROR(_xlfn.XLOOKUP(D195,Chart_of_Accounts!$A:$A,Chart_of_Accounts!$D:$D,""),"")</f>
        <v>0</v>
      </c>
      <c r="H195" s="10">
        <f>IFERROR(_xlfn.XLOOKUP(D195,Chart_of_Accounts!$A:$A,Chart_of_Accounts!$E:$E,""),"")</f>
        <v>0</v>
      </c>
      <c r="I195" s="10"/>
      <c r="J195" s="11"/>
      <c r="K195" s="11"/>
      <c r="L195" s="11"/>
      <c r="M195" s="11"/>
      <c r="N195" s="11" t="str">
        <f>IF(A195="","",Dashboard!$B$7)</f>
        <v/>
      </c>
      <c r="O195" s="11" t="str">
        <f t="shared" si="10"/>
        <v/>
      </c>
      <c r="P195" s="11" t="str">
        <f t="shared" si="11"/>
        <v/>
      </c>
      <c r="Q195" s="10"/>
      <c r="R195" s="10"/>
      <c r="S195" s="10"/>
      <c r="T195" s="10"/>
      <c r="U195" s="10"/>
    </row>
    <row r="196" spans="1:21">
      <c r="A196" s="18"/>
      <c r="B196" s="10" t="str">
        <f t="shared" si="9"/>
        <v/>
      </c>
      <c r="C196" s="10"/>
      <c r="D196" s="10"/>
      <c r="E196" s="10">
        <f>IFERROR(_xlfn.XLOOKUP(D196,Chart_of_Accounts!$A:$A,Chart_of_Accounts!$B:$B,""),"")</f>
        <v>0</v>
      </c>
      <c r="F196" s="10">
        <f>IFERROR(_xlfn.XLOOKUP(D196,Chart_of_Accounts!$A:$A,Chart_of_Accounts!$C:$C,""),"")</f>
        <v>0</v>
      </c>
      <c r="G196" s="10">
        <f>IFERROR(_xlfn.XLOOKUP(D196,Chart_of_Accounts!$A:$A,Chart_of_Accounts!$D:$D,""),"")</f>
        <v>0</v>
      </c>
      <c r="H196" s="10">
        <f>IFERROR(_xlfn.XLOOKUP(D196,Chart_of_Accounts!$A:$A,Chart_of_Accounts!$E:$E,""),"")</f>
        <v>0</v>
      </c>
      <c r="I196" s="10"/>
      <c r="J196" s="11"/>
      <c r="K196" s="11"/>
      <c r="L196" s="11"/>
      <c r="M196" s="11"/>
      <c r="N196" s="11" t="str">
        <f>IF(A196="","",Dashboard!$B$7)</f>
        <v/>
      </c>
      <c r="O196" s="11" t="str">
        <f t="shared" si="10"/>
        <v/>
      </c>
      <c r="P196" s="11" t="str">
        <f t="shared" si="11"/>
        <v/>
      </c>
      <c r="Q196" s="10"/>
      <c r="R196" s="10"/>
      <c r="S196" s="10"/>
      <c r="T196" s="10"/>
      <c r="U196" s="10"/>
    </row>
    <row r="197" spans="1:21">
      <c r="A197" s="18"/>
      <c r="B197" s="10" t="str">
        <f t="shared" si="9"/>
        <v/>
      </c>
      <c r="C197" s="10"/>
      <c r="D197" s="10"/>
      <c r="E197" s="10">
        <f>IFERROR(_xlfn.XLOOKUP(D197,Chart_of_Accounts!$A:$A,Chart_of_Accounts!$B:$B,""),"")</f>
        <v>0</v>
      </c>
      <c r="F197" s="10">
        <f>IFERROR(_xlfn.XLOOKUP(D197,Chart_of_Accounts!$A:$A,Chart_of_Accounts!$C:$C,""),"")</f>
        <v>0</v>
      </c>
      <c r="G197" s="10">
        <f>IFERROR(_xlfn.XLOOKUP(D197,Chart_of_Accounts!$A:$A,Chart_of_Accounts!$D:$D,""),"")</f>
        <v>0</v>
      </c>
      <c r="H197" s="10">
        <f>IFERROR(_xlfn.XLOOKUP(D197,Chart_of_Accounts!$A:$A,Chart_of_Accounts!$E:$E,""),"")</f>
        <v>0</v>
      </c>
      <c r="I197" s="10"/>
      <c r="J197" s="11"/>
      <c r="K197" s="11"/>
      <c r="L197" s="11"/>
      <c r="M197" s="11"/>
      <c r="N197" s="11" t="str">
        <f>IF(A197="","",Dashboard!$B$7)</f>
        <v/>
      </c>
      <c r="O197" s="11" t="str">
        <f t="shared" si="10"/>
        <v/>
      </c>
      <c r="P197" s="11" t="str">
        <f t="shared" si="11"/>
        <v/>
      </c>
      <c r="Q197" s="10"/>
      <c r="R197" s="10"/>
      <c r="S197" s="10"/>
      <c r="T197" s="10"/>
      <c r="U197" s="10"/>
    </row>
    <row r="198" spans="1:21">
      <c r="A198" s="18"/>
      <c r="B198" s="10" t="str">
        <f t="shared" si="9"/>
        <v/>
      </c>
      <c r="C198" s="10"/>
      <c r="D198" s="10"/>
      <c r="E198" s="10">
        <f>IFERROR(_xlfn.XLOOKUP(D198,Chart_of_Accounts!$A:$A,Chart_of_Accounts!$B:$B,""),"")</f>
        <v>0</v>
      </c>
      <c r="F198" s="10">
        <f>IFERROR(_xlfn.XLOOKUP(D198,Chart_of_Accounts!$A:$A,Chart_of_Accounts!$C:$C,""),"")</f>
        <v>0</v>
      </c>
      <c r="G198" s="10">
        <f>IFERROR(_xlfn.XLOOKUP(D198,Chart_of_Accounts!$A:$A,Chart_of_Accounts!$D:$D,""),"")</f>
        <v>0</v>
      </c>
      <c r="H198" s="10">
        <f>IFERROR(_xlfn.XLOOKUP(D198,Chart_of_Accounts!$A:$A,Chart_of_Accounts!$E:$E,""),"")</f>
        <v>0</v>
      </c>
      <c r="I198" s="10"/>
      <c r="J198" s="11"/>
      <c r="K198" s="11"/>
      <c r="L198" s="11"/>
      <c r="M198" s="11"/>
      <c r="N198" s="11" t="str">
        <f>IF(A198="","",Dashboard!$B$7)</f>
        <v/>
      </c>
      <c r="O198" s="11" t="str">
        <f t="shared" si="10"/>
        <v/>
      </c>
      <c r="P198" s="11" t="str">
        <f t="shared" si="11"/>
        <v/>
      </c>
      <c r="Q198" s="10"/>
      <c r="R198" s="10"/>
      <c r="S198" s="10"/>
      <c r="T198" s="10"/>
      <c r="U198" s="10"/>
    </row>
    <row r="199" spans="1:21">
      <c r="A199" s="18"/>
      <c r="B199" s="10" t="str">
        <f t="shared" si="9"/>
        <v/>
      </c>
      <c r="C199" s="10"/>
      <c r="D199" s="10"/>
      <c r="E199" s="10">
        <f>IFERROR(_xlfn.XLOOKUP(D199,Chart_of_Accounts!$A:$A,Chart_of_Accounts!$B:$B,""),"")</f>
        <v>0</v>
      </c>
      <c r="F199" s="10">
        <f>IFERROR(_xlfn.XLOOKUP(D199,Chart_of_Accounts!$A:$A,Chart_of_Accounts!$C:$C,""),"")</f>
        <v>0</v>
      </c>
      <c r="G199" s="10">
        <f>IFERROR(_xlfn.XLOOKUP(D199,Chart_of_Accounts!$A:$A,Chart_of_Accounts!$D:$D,""),"")</f>
        <v>0</v>
      </c>
      <c r="H199" s="10">
        <f>IFERROR(_xlfn.XLOOKUP(D199,Chart_of_Accounts!$A:$A,Chart_of_Accounts!$E:$E,""),"")</f>
        <v>0</v>
      </c>
      <c r="I199" s="10"/>
      <c r="J199" s="11"/>
      <c r="K199" s="11"/>
      <c r="L199" s="11"/>
      <c r="M199" s="11"/>
      <c r="N199" s="11" t="str">
        <f>IF(A199="","",Dashboard!$B$7)</f>
        <v/>
      </c>
      <c r="O199" s="11" t="str">
        <f t="shared" si="10"/>
        <v/>
      </c>
      <c r="P199" s="11" t="str">
        <f t="shared" si="11"/>
        <v/>
      </c>
      <c r="Q199" s="10"/>
      <c r="R199" s="10"/>
      <c r="S199" s="10"/>
      <c r="T199" s="10"/>
      <c r="U199" s="10"/>
    </row>
    <row r="200" spans="1:21">
      <c r="A200" s="18"/>
      <c r="B200" s="10" t="str">
        <f t="shared" si="9"/>
        <v/>
      </c>
      <c r="C200" s="10"/>
      <c r="D200" s="10"/>
      <c r="E200" s="10">
        <f>IFERROR(_xlfn.XLOOKUP(D200,Chart_of_Accounts!$A:$A,Chart_of_Accounts!$B:$B,""),"")</f>
        <v>0</v>
      </c>
      <c r="F200" s="10">
        <f>IFERROR(_xlfn.XLOOKUP(D200,Chart_of_Accounts!$A:$A,Chart_of_Accounts!$C:$C,""),"")</f>
        <v>0</v>
      </c>
      <c r="G200" s="10">
        <f>IFERROR(_xlfn.XLOOKUP(D200,Chart_of_Accounts!$A:$A,Chart_of_Accounts!$D:$D,""),"")</f>
        <v>0</v>
      </c>
      <c r="H200" s="10">
        <f>IFERROR(_xlfn.XLOOKUP(D200,Chart_of_Accounts!$A:$A,Chart_of_Accounts!$E:$E,""),"")</f>
        <v>0</v>
      </c>
      <c r="I200" s="10"/>
      <c r="J200" s="11"/>
      <c r="K200" s="11"/>
      <c r="L200" s="11"/>
      <c r="M200" s="11"/>
      <c r="N200" s="11" t="str">
        <f>IF(A200="","",Dashboard!$B$7)</f>
        <v/>
      </c>
      <c r="O200" s="11" t="str">
        <f t="shared" si="10"/>
        <v/>
      </c>
      <c r="P200" s="11" t="str">
        <f t="shared" si="11"/>
        <v/>
      </c>
      <c r="Q200" s="10"/>
      <c r="R200" s="10"/>
      <c r="S200" s="10"/>
      <c r="T200" s="10"/>
      <c r="U200" s="10"/>
    </row>
    <row r="201" spans="1:21">
      <c r="A201" s="18"/>
      <c r="B201" s="10" t="str">
        <f t="shared" si="9"/>
        <v/>
      </c>
      <c r="C201" s="10"/>
      <c r="D201" s="10"/>
      <c r="E201" s="10">
        <f>IFERROR(_xlfn.XLOOKUP(D201,Chart_of_Accounts!$A:$A,Chart_of_Accounts!$B:$B,""),"")</f>
        <v>0</v>
      </c>
      <c r="F201" s="10">
        <f>IFERROR(_xlfn.XLOOKUP(D201,Chart_of_Accounts!$A:$A,Chart_of_Accounts!$C:$C,""),"")</f>
        <v>0</v>
      </c>
      <c r="G201" s="10">
        <f>IFERROR(_xlfn.XLOOKUP(D201,Chart_of_Accounts!$A:$A,Chart_of_Accounts!$D:$D,""),"")</f>
        <v>0</v>
      </c>
      <c r="H201" s="10">
        <f>IFERROR(_xlfn.XLOOKUP(D201,Chart_of_Accounts!$A:$A,Chart_of_Accounts!$E:$E,""),"")</f>
        <v>0</v>
      </c>
      <c r="I201" s="10"/>
      <c r="J201" s="11"/>
      <c r="K201" s="11"/>
      <c r="L201" s="11"/>
      <c r="M201" s="11"/>
      <c r="N201" s="11" t="str">
        <f>IF(A201="","",Dashboard!$B$7)</f>
        <v/>
      </c>
      <c r="O201" s="11" t="str">
        <f t="shared" si="10"/>
        <v/>
      </c>
      <c r="P201" s="11" t="str">
        <f t="shared" si="11"/>
        <v/>
      </c>
      <c r="Q201" s="10"/>
      <c r="R201" s="10"/>
      <c r="S201" s="10"/>
      <c r="T201" s="10"/>
      <c r="U201" s="10"/>
    </row>
    <row r="202" spans="1:21">
      <c r="A202" s="18"/>
      <c r="B202" s="10" t="str">
        <f t="shared" si="9"/>
        <v/>
      </c>
      <c r="C202" s="10"/>
      <c r="D202" s="10"/>
      <c r="E202" s="10">
        <f>IFERROR(_xlfn.XLOOKUP(D202,Chart_of_Accounts!$A:$A,Chart_of_Accounts!$B:$B,""),"")</f>
        <v>0</v>
      </c>
      <c r="F202" s="10">
        <f>IFERROR(_xlfn.XLOOKUP(D202,Chart_of_Accounts!$A:$A,Chart_of_Accounts!$C:$C,""),"")</f>
        <v>0</v>
      </c>
      <c r="G202" s="10">
        <f>IFERROR(_xlfn.XLOOKUP(D202,Chart_of_Accounts!$A:$A,Chart_of_Accounts!$D:$D,""),"")</f>
        <v>0</v>
      </c>
      <c r="H202" s="10">
        <f>IFERROR(_xlfn.XLOOKUP(D202,Chart_of_Accounts!$A:$A,Chart_of_Accounts!$E:$E,""),"")</f>
        <v>0</v>
      </c>
      <c r="I202" s="10"/>
      <c r="J202" s="11"/>
      <c r="K202" s="11"/>
      <c r="L202" s="11"/>
      <c r="M202" s="11"/>
      <c r="N202" s="11" t="str">
        <f>IF(A202="","",Dashboard!$B$7)</f>
        <v/>
      </c>
      <c r="O202" s="11" t="str">
        <f t="shared" si="10"/>
        <v/>
      </c>
      <c r="P202" s="11" t="str">
        <f t="shared" si="11"/>
        <v/>
      </c>
      <c r="Q202" s="10"/>
      <c r="R202" s="10"/>
      <c r="S202" s="10"/>
      <c r="T202" s="10"/>
      <c r="U202" s="10"/>
    </row>
    <row r="203" spans="1:21">
      <c r="A203" s="18"/>
      <c r="B203" s="10" t="str">
        <f t="shared" si="9"/>
        <v/>
      </c>
      <c r="C203" s="10"/>
      <c r="D203" s="10"/>
      <c r="E203" s="10">
        <f>IFERROR(_xlfn.XLOOKUP(D203,Chart_of_Accounts!$A:$A,Chart_of_Accounts!$B:$B,""),"")</f>
        <v>0</v>
      </c>
      <c r="F203" s="10">
        <f>IFERROR(_xlfn.XLOOKUP(D203,Chart_of_Accounts!$A:$A,Chart_of_Accounts!$C:$C,""),"")</f>
        <v>0</v>
      </c>
      <c r="G203" s="10">
        <f>IFERROR(_xlfn.XLOOKUP(D203,Chart_of_Accounts!$A:$A,Chart_of_Accounts!$D:$D,""),"")</f>
        <v>0</v>
      </c>
      <c r="H203" s="10">
        <f>IFERROR(_xlfn.XLOOKUP(D203,Chart_of_Accounts!$A:$A,Chart_of_Accounts!$E:$E,""),"")</f>
        <v>0</v>
      </c>
      <c r="I203" s="10"/>
      <c r="J203" s="11"/>
      <c r="K203" s="11"/>
      <c r="L203" s="11"/>
      <c r="M203" s="11"/>
      <c r="N203" s="11" t="str">
        <f>IF(A203="","",Dashboard!$B$7)</f>
        <v/>
      </c>
      <c r="O203" s="11" t="str">
        <f t="shared" si="10"/>
        <v/>
      </c>
      <c r="P203" s="11" t="str">
        <f t="shared" si="11"/>
        <v/>
      </c>
      <c r="Q203" s="10"/>
      <c r="R203" s="10"/>
      <c r="S203" s="10"/>
      <c r="T203" s="10"/>
      <c r="U203" s="10"/>
    </row>
    <row r="204" spans="1:21">
      <c r="A204" s="18"/>
      <c r="B204" s="10" t="str">
        <f t="shared" si="9"/>
        <v/>
      </c>
      <c r="C204" s="10"/>
      <c r="D204" s="10"/>
      <c r="E204" s="10">
        <f>IFERROR(_xlfn.XLOOKUP(D204,Chart_of_Accounts!$A:$A,Chart_of_Accounts!$B:$B,""),"")</f>
        <v>0</v>
      </c>
      <c r="F204" s="10">
        <f>IFERROR(_xlfn.XLOOKUP(D204,Chart_of_Accounts!$A:$A,Chart_of_Accounts!$C:$C,""),"")</f>
        <v>0</v>
      </c>
      <c r="G204" s="10">
        <f>IFERROR(_xlfn.XLOOKUP(D204,Chart_of_Accounts!$A:$A,Chart_of_Accounts!$D:$D,""),"")</f>
        <v>0</v>
      </c>
      <c r="H204" s="10">
        <f>IFERROR(_xlfn.XLOOKUP(D204,Chart_of_Accounts!$A:$A,Chart_of_Accounts!$E:$E,""),"")</f>
        <v>0</v>
      </c>
      <c r="I204" s="10"/>
      <c r="J204" s="11"/>
      <c r="K204" s="11"/>
      <c r="L204" s="11"/>
      <c r="M204" s="11"/>
      <c r="N204" s="11" t="str">
        <f>IF(A204="","",Dashboard!$B$7)</f>
        <v/>
      </c>
      <c r="O204" s="11" t="str">
        <f t="shared" si="10"/>
        <v/>
      </c>
      <c r="P204" s="11" t="str">
        <f t="shared" si="11"/>
        <v/>
      </c>
      <c r="Q204" s="10"/>
      <c r="R204" s="10"/>
      <c r="S204" s="10"/>
      <c r="T204" s="10"/>
      <c r="U204" s="10"/>
    </row>
    <row r="205" spans="1:21">
      <c r="A205" s="18"/>
      <c r="B205" s="10" t="str">
        <f t="shared" si="9"/>
        <v/>
      </c>
      <c r="C205" s="10"/>
      <c r="D205" s="10"/>
      <c r="E205" s="10">
        <f>IFERROR(_xlfn.XLOOKUP(D205,Chart_of_Accounts!$A:$A,Chart_of_Accounts!$B:$B,""),"")</f>
        <v>0</v>
      </c>
      <c r="F205" s="10">
        <f>IFERROR(_xlfn.XLOOKUP(D205,Chart_of_Accounts!$A:$A,Chart_of_Accounts!$C:$C,""),"")</f>
        <v>0</v>
      </c>
      <c r="G205" s="10">
        <f>IFERROR(_xlfn.XLOOKUP(D205,Chart_of_Accounts!$A:$A,Chart_of_Accounts!$D:$D,""),"")</f>
        <v>0</v>
      </c>
      <c r="H205" s="10">
        <f>IFERROR(_xlfn.XLOOKUP(D205,Chart_of_Accounts!$A:$A,Chart_of_Accounts!$E:$E,""),"")</f>
        <v>0</v>
      </c>
      <c r="I205" s="10"/>
      <c r="J205" s="11"/>
      <c r="K205" s="11"/>
      <c r="L205" s="11"/>
      <c r="M205" s="11"/>
      <c r="N205" s="11" t="str">
        <f>IF(A205="","",Dashboard!$B$7)</f>
        <v/>
      </c>
      <c r="O205" s="11" t="str">
        <f t="shared" si="10"/>
        <v/>
      </c>
      <c r="P205" s="11" t="str">
        <f t="shared" si="11"/>
        <v/>
      </c>
      <c r="Q205" s="10"/>
      <c r="R205" s="10"/>
      <c r="S205" s="10"/>
      <c r="T205" s="10"/>
      <c r="U205" s="10"/>
    </row>
    <row r="206" spans="1:21">
      <c r="A206" s="18"/>
      <c r="B206" s="10" t="str">
        <f t="shared" si="9"/>
        <v/>
      </c>
      <c r="C206" s="10"/>
      <c r="D206" s="10"/>
      <c r="E206" s="10">
        <f>IFERROR(_xlfn.XLOOKUP(D206,Chart_of_Accounts!$A:$A,Chart_of_Accounts!$B:$B,""),"")</f>
        <v>0</v>
      </c>
      <c r="F206" s="10">
        <f>IFERROR(_xlfn.XLOOKUP(D206,Chart_of_Accounts!$A:$A,Chart_of_Accounts!$C:$C,""),"")</f>
        <v>0</v>
      </c>
      <c r="G206" s="10">
        <f>IFERROR(_xlfn.XLOOKUP(D206,Chart_of_Accounts!$A:$A,Chart_of_Accounts!$D:$D,""),"")</f>
        <v>0</v>
      </c>
      <c r="H206" s="10">
        <f>IFERROR(_xlfn.XLOOKUP(D206,Chart_of_Accounts!$A:$A,Chart_of_Accounts!$E:$E,""),"")</f>
        <v>0</v>
      </c>
      <c r="I206" s="10"/>
      <c r="J206" s="11"/>
      <c r="K206" s="11"/>
      <c r="L206" s="11"/>
      <c r="M206" s="11"/>
      <c r="N206" s="11" t="str">
        <f>IF(A206="","",Dashboard!$B$7)</f>
        <v/>
      </c>
      <c r="O206" s="11" t="str">
        <f t="shared" si="10"/>
        <v/>
      </c>
      <c r="P206" s="11" t="str">
        <f t="shared" si="11"/>
        <v/>
      </c>
      <c r="Q206" s="10"/>
      <c r="R206" s="10"/>
      <c r="S206" s="10"/>
      <c r="T206" s="10"/>
      <c r="U206" s="10"/>
    </row>
    <row r="207" spans="1:21">
      <c r="A207" s="18"/>
      <c r="B207" s="10" t="str">
        <f t="shared" si="9"/>
        <v/>
      </c>
      <c r="C207" s="10"/>
      <c r="D207" s="10"/>
      <c r="E207" s="10">
        <f>IFERROR(_xlfn.XLOOKUP(D207,Chart_of_Accounts!$A:$A,Chart_of_Accounts!$B:$B,""),"")</f>
        <v>0</v>
      </c>
      <c r="F207" s="10">
        <f>IFERROR(_xlfn.XLOOKUP(D207,Chart_of_Accounts!$A:$A,Chart_of_Accounts!$C:$C,""),"")</f>
        <v>0</v>
      </c>
      <c r="G207" s="10">
        <f>IFERROR(_xlfn.XLOOKUP(D207,Chart_of_Accounts!$A:$A,Chart_of_Accounts!$D:$D,""),"")</f>
        <v>0</v>
      </c>
      <c r="H207" s="10">
        <f>IFERROR(_xlfn.XLOOKUP(D207,Chart_of_Accounts!$A:$A,Chart_of_Accounts!$E:$E,""),"")</f>
        <v>0</v>
      </c>
      <c r="I207" s="10"/>
      <c r="J207" s="11"/>
      <c r="K207" s="11"/>
      <c r="L207" s="11"/>
      <c r="M207" s="11"/>
      <c r="N207" s="11" t="str">
        <f>IF(A207="","",Dashboard!$B$7)</f>
        <v/>
      </c>
      <c r="O207" s="11" t="str">
        <f t="shared" si="10"/>
        <v/>
      </c>
      <c r="P207" s="11" t="str">
        <f t="shared" si="11"/>
        <v/>
      </c>
      <c r="Q207" s="10"/>
      <c r="R207" s="10"/>
      <c r="S207" s="10"/>
      <c r="T207" s="10"/>
      <c r="U207" s="10"/>
    </row>
    <row r="208" spans="1:21">
      <c r="A208" s="18"/>
      <c r="B208" s="10" t="str">
        <f t="shared" si="9"/>
        <v/>
      </c>
      <c r="C208" s="10"/>
      <c r="D208" s="10"/>
      <c r="E208" s="10">
        <f>IFERROR(_xlfn.XLOOKUP(D208,Chart_of_Accounts!$A:$A,Chart_of_Accounts!$B:$B,""),"")</f>
        <v>0</v>
      </c>
      <c r="F208" s="10">
        <f>IFERROR(_xlfn.XLOOKUP(D208,Chart_of_Accounts!$A:$A,Chart_of_Accounts!$C:$C,""),"")</f>
        <v>0</v>
      </c>
      <c r="G208" s="10">
        <f>IFERROR(_xlfn.XLOOKUP(D208,Chart_of_Accounts!$A:$A,Chart_of_Accounts!$D:$D,""),"")</f>
        <v>0</v>
      </c>
      <c r="H208" s="10">
        <f>IFERROR(_xlfn.XLOOKUP(D208,Chart_of_Accounts!$A:$A,Chart_of_Accounts!$E:$E,""),"")</f>
        <v>0</v>
      </c>
      <c r="I208" s="10"/>
      <c r="J208" s="11"/>
      <c r="K208" s="11"/>
      <c r="L208" s="11"/>
      <c r="M208" s="11"/>
      <c r="N208" s="11" t="str">
        <f>IF(A208="","",Dashboard!$B$7)</f>
        <v/>
      </c>
      <c r="O208" s="11" t="str">
        <f t="shared" si="10"/>
        <v/>
      </c>
      <c r="P208" s="11" t="str">
        <f t="shared" si="11"/>
        <v/>
      </c>
      <c r="Q208" s="10"/>
      <c r="R208" s="10"/>
      <c r="S208" s="10"/>
      <c r="T208" s="10"/>
      <c r="U208" s="10"/>
    </row>
    <row r="209" spans="1:21">
      <c r="A209" s="18"/>
      <c r="B209" s="10" t="str">
        <f t="shared" si="9"/>
        <v/>
      </c>
      <c r="C209" s="10"/>
      <c r="D209" s="10"/>
      <c r="E209" s="10">
        <f>IFERROR(_xlfn.XLOOKUP(D209,Chart_of_Accounts!$A:$A,Chart_of_Accounts!$B:$B,""),"")</f>
        <v>0</v>
      </c>
      <c r="F209" s="10">
        <f>IFERROR(_xlfn.XLOOKUP(D209,Chart_of_Accounts!$A:$A,Chart_of_Accounts!$C:$C,""),"")</f>
        <v>0</v>
      </c>
      <c r="G209" s="10">
        <f>IFERROR(_xlfn.XLOOKUP(D209,Chart_of_Accounts!$A:$A,Chart_of_Accounts!$D:$D,""),"")</f>
        <v>0</v>
      </c>
      <c r="H209" s="10">
        <f>IFERROR(_xlfn.XLOOKUP(D209,Chart_of_Accounts!$A:$A,Chart_of_Accounts!$E:$E,""),"")</f>
        <v>0</v>
      </c>
      <c r="I209" s="10"/>
      <c r="J209" s="11"/>
      <c r="K209" s="11"/>
      <c r="L209" s="11"/>
      <c r="M209" s="11"/>
      <c r="N209" s="11" t="str">
        <f>IF(A209="","",Dashboard!$B$7)</f>
        <v/>
      </c>
      <c r="O209" s="11" t="str">
        <f t="shared" si="10"/>
        <v/>
      </c>
      <c r="P209" s="11" t="str">
        <f t="shared" si="11"/>
        <v/>
      </c>
      <c r="Q209" s="10"/>
      <c r="R209" s="10"/>
      <c r="S209" s="10"/>
      <c r="T209" s="10"/>
      <c r="U209" s="10"/>
    </row>
    <row r="210" spans="1:21">
      <c r="A210" s="18"/>
      <c r="B210" s="10" t="str">
        <f t="shared" si="9"/>
        <v/>
      </c>
      <c r="C210" s="10"/>
      <c r="D210" s="10"/>
      <c r="E210" s="10">
        <f>IFERROR(_xlfn.XLOOKUP(D210,Chart_of_Accounts!$A:$A,Chart_of_Accounts!$B:$B,""),"")</f>
        <v>0</v>
      </c>
      <c r="F210" s="10">
        <f>IFERROR(_xlfn.XLOOKUP(D210,Chart_of_Accounts!$A:$A,Chart_of_Accounts!$C:$C,""),"")</f>
        <v>0</v>
      </c>
      <c r="G210" s="10">
        <f>IFERROR(_xlfn.XLOOKUP(D210,Chart_of_Accounts!$A:$A,Chart_of_Accounts!$D:$D,""),"")</f>
        <v>0</v>
      </c>
      <c r="H210" s="10">
        <f>IFERROR(_xlfn.XLOOKUP(D210,Chart_of_Accounts!$A:$A,Chart_of_Accounts!$E:$E,""),"")</f>
        <v>0</v>
      </c>
      <c r="I210" s="10"/>
      <c r="J210" s="11"/>
      <c r="K210" s="11"/>
      <c r="L210" s="11"/>
      <c r="M210" s="11"/>
      <c r="N210" s="11" t="str">
        <f>IF(A210="","",Dashboard!$B$7)</f>
        <v/>
      </c>
      <c r="O210" s="11" t="str">
        <f t="shared" si="10"/>
        <v/>
      </c>
      <c r="P210" s="11" t="str">
        <f t="shared" si="11"/>
        <v/>
      </c>
      <c r="Q210" s="10"/>
      <c r="R210" s="10"/>
      <c r="S210" s="10"/>
      <c r="T210" s="10"/>
      <c r="U210" s="10"/>
    </row>
    <row r="211" spans="1:21">
      <c r="A211" s="18"/>
      <c r="B211" s="10" t="str">
        <f t="shared" si="9"/>
        <v/>
      </c>
      <c r="C211" s="10"/>
      <c r="D211" s="10"/>
      <c r="E211" s="10">
        <f>IFERROR(_xlfn.XLOOKUP(D211,Chart_of_Accounts!$A:$A,Chart_of_Accounts!$B:$B,""),"")</f>
        <v>0</v>
      </c>
      <c r="F211" s="10">
        <f>IFERROR(_xlfn.XLOOKUP(D211,Chart_of_Accounts!$A:$A,Chart_of_Accounts!$C:$C,""),"")</f>
        <v>0</v>
      </c>
      <c r="G211" s="10">
        <f>IFERROR(_xlfn.XLOOKUP(D211,Chart_of_Accounts!$A:$A,Chart_of_Accounts!$D:$D,""),"")</f>
        <v>0</v>
      </c>
      <c r="H211" s="10">
        <f>IFERROR(_xlfn.XLOOKUP(D211,Chart_of_Accounts!$A:$A,Chart_of_Accounts!$E:$E,""),"")</f>
        <v>0</v>
      </c>
      <c r="I211" s="10"/>
      <c r="J211" s="11"/>
      <c r="K211" s="11"/>
      <c r="L211" s="11"/>
      <c r="M211" s="11"/>
      <c r="N211" s="11" t="str">
        <f>IF(A211="","",Dashboard!$B$7)</f>
        <v/>
      </c>
      <c r="O211" s="11" t="str">
        <f t="shared" si="10"/>
        <v/>
      </c>
      <c r="P211" s="11" t="str">
        <f t="shared" si="11"/>
        <v/>
      </c>
      <c r="Q211" s="10"/>
      <c r="R211" s="10"/>
      <c r="S211" s="10"/>
      <c r="T211" s="10"/>
      <c r="U211" s="10"/>
    </row>
    <row r="212" spans="1:21">
      <c r="A212" s="18"/>
      <c r="B212" s="10" t="str">
        <f t="shared" si="9"/>
        <v/>
      </c>
      <c r="C212" s="10"/>
      <c r="D212" s="10"/>
      <c r="E212" s="10">
        <f>IFERROR(_xlfn.XLOOKUP(D212,Chart_of_Accounts!$A:$A,Chart_of_Accounts!$B:$B,""),"")</f>
        <v>0</v>
      </c>
      <c r="F212" s="10">
        <f>IFERROR(_xlfn.XLOOKUP(D212,Chart_of_Accounts!$A:$A,Chart_of_Accounts!$C:$C,""),"")</f>
        <v>0</v>
      </c>
      <c r="G212" s="10">
        <f>IFERROR(_xlfn.XLOOKUP(D212,Chart_of_Accounts!$A:$A,Chart_of_Accounts!$D:$D,""),"")</f>
        <v>0</v>
      </c>
      <c r="H212" s="10">
        <f>IFERROR(_xlfn.XLOOKUP(D212,Chart_of_Accounts!$A:$A,Chart_of_Accounts!$E:$E,""),"")</f>
        <v>0</v>
      </c>
      <c r="I212" s="10"/>
      <c r="J212" s="11"/>
      <c r="K212" s="11"/>
      <c r="L212" s="11"/>
      <c r="M212" s="11"/>
      <c r="N212" s="11" t="str">
        <f>IF(A212="","",Dashboard!$B$7)</f>
        <v/>
      </c>
      <c r="O212" s="11" t="str">
        <f t="shared" si="10"/>
        <v/>
      </c>
      <c r="P212" s="11" t="str">
        <f t="shared" si="11"/>
        <v/>
      </c>
      <c r="Q212" s="10"/>
      <c r="R212" s="10"/>
      <c r="S212" s="10"/>
      <c r="T212" s="10"/>
      <c r="U212" s="10"/>
    </row>
    <row r="213" spans="1:21">
      <c r="A213" s="18"/>
      <c r="B213" s="10" t="str">
        <f t="shared" si="9"/>
        <v/>
      </c>
      <c r="C213" s="10"/>
      <c r="D213" s="10"/>
      <c r="E213" s="10">
        <f>IFERROR(_xlfn.XLOOKUP(D213,Chart_of_Accounts!$A:$A,Chart_of_Accounts!$B:$B,""),"")</f>
        <v>0</v>
      </c>
      <c r="F213" s="10">
        <f>IFERROR(_xlfn.XLOOKUP(D213,Chart_of_Accounts!$A:$A,Chart_of_Accounts!$C:$C,""),"")</f>
        <v>0</v>
      </c>
      <c r="G213" s="10">
        <f>IFERROR(_xlfn.XLOOKUP(D213,Chart_of_Accounts!$A:$A,Chart_of_Accounts!$D:$D,""),"")</f>
        <v>0</v>
      </c>
      <c r="H213" s="10">
        <f>IFERROR(_xlfn.XLOOKUP(D213,Chart_of_Accounts!$A:$A,Chart_of_Accounts!$E:$E,""),"")</f>
        <v>0</v>
      </c>
      <c r="I213" s="10"/>
      <c r="J213" s="11"/>
      <c r="K213" s="11"/>
      <c r="L213" s="11"/>
      <c r="M213" s="11"/>
      <c r="N213" s="11" t="str">
        <f>IF(A213="","",Dashboard!$B$7)</f>
        <v/>
      </c>
      <c r="O213" s="11" t="str">
        <f t="shared" si="10"/>
        <v/>
      </c>
      <c r="P213" s="11" t="str">
        <f t="shared" si="11"/>
        <v/>
      </c>
      <c r="Q213" s="10"/>
      <c r="R213" s="10"/>
      <c r="S213" s="10"/>
      <c r="T213" s="10"/>
      <c r="U213" s="10"/>
    </row>
    <row r="214" spans="1:21">
      <c r="A214" s="18"/>
      <c r="B214" s="10" t="str">
        <f t="shared" si="9"/>
        <v/>
      </c>
      <c r="C214" s="10"/>
      <c r="D214" s="10"/>
      <c r="E214" s="10">
        <f>IFERROR(_xlfn.XLOOKUP(D214,Chart_of_Accounts!$A:$A,Chart_of_Accounts!$B:$B,""),"")</f>
        <v>0</v>
      </c>
      <c r="F214" s="10">
        <f>IFERROR(_xlfn.XLOOKUP(D214,Chart_of_Accounts!$A:$A,Chart_of_Accounts!$C:$C,""),"")</f>
        <v>0</v>
      </c>
      <c r="G214" s="10">
        <f>IFERROR(_xlfn.XLOOKUP(D214,Chart_of_Accounts!$A:$A,Chart_of_Accounts!$D:$D,""),"")</f>
        <v>0</v>
      </c>
      <c r="H214" s="10">
        <f>IFERROR(_xlfn.XLOOKUP(D214,Chart_of_Accounts!$A:$A,Chart_of_Accounts!$E:$E,""),"")</f>
        <v>0</v>
      </c>
      <c r="I214" s="10"/>
      <c r="J214" s="11"/>
      <c r="K214" s="11"/>
      <c r="L214" s="11"/>
      <c r="M214" s="11"/>
      <c r="N214" s="11" t="str">
        <f>IF(A214="","",Dashboard!$B$7)</f>
        <v/>
      </c>
      <c r="O214" s="11" t="str">
        <f t="shared" si="10"/>
        <v/>
      </c>
      <c r="P214" s="11" t="str">
        <f t="shared" si="11"/>
        <v/>
      </c>
      <c r="Q214" s="10"/>
      <c r="R214" s="10"/>
      <c r="S214" s="10"/>
      <c r="T214" s="10"/>
      <c r="U214" s="10"/>
    </row>
    <row r="215" spans="1:21">
      <c r="A215" s="18"/>
      <c r="B215" s="10" t="str">
        <f t="shared" si="9"/>
        <v/>
      </c>
      <c r="C215" s="10"/>
      <c r="D215" s="10"/>
      <c r="E215" s="10">
        <f>IFERROR(_xlfn.XLOOKUP(D215,Chart_of_Accounts!$A:$A,Chart_of_Accounts!$B:$B,""),"")</f>
        <v>0</v>
      </c>
      <c r="F215" s="10">
        <f>IFERROR(_xlfn.XLOOKUP(D215,Chart_of_Accounts!$A:$A,Chart_of_Accounts!$C:$C,""),"")</f>
        <v>0</v>
      </c>
      <c r="G215" s="10">
        <f>IFERROR(_xlfn.XLOOKUP(D215,Chart_of_Accounts!$A:$A,Chart_of_Accounts!$D:$D,""),"")</f>
        <v>0</v>
      </c>
      <c r="H215" s="10">
        <f>IFERROR(_xlfn.XLOOKUP(D215,Chart_of_Accounts!$A:$A,Chart_of_Accounts!$E:$E,""),"")</f>
        <v>0</v>
      </c>
      <c r="I215" s="10"/>
      <c r="J215" s="11"/>
      <c r="K215" s="11"/>
      <c r="L215" s="11"/>
      <c r="M215" s="11"/>
      <c r="N215" s="11" t="str">
        <f>IF(A215="","",Dashboard!$B$7)</f>
        <v/>
      </c>
      <c r="O215" s="11" t="str">
        <f t="shared" si="10"/>
        <v/>
      </c>
      <c r="P215" s="11" t="str">
        <f t="shared" si="11"/>
        <v/>
      </c>
      <c r="Q215" s="10"/>
      <c r="R215" s="10"/>
      <c r="S215" s="10"/>
      <c r="T215" s="10"/>
      <c r="U215" s="10"/>
    </row>
    <row r="216" spans="1:21">
      <c r="A216" s="18"/>
      <c r="B216" s="10" t="str">
        <f t="shared" si="9"/>
        <v/>
      </c>
      <c r="C216" s="10"/>
      <c r="D216" s="10"/>
      <c r="E216" s="10">
        <f>IFERROR(_xlfn.XLOOKUP(D216,Chart_of_Accounts!$A:$A,Chart_of_Accounts!$B:$B,""),"")</f>
        <v>0</v>
      </c>
      <c r="F216" s="10">
        <f>IFERROR(_xlfn.XLOOKUP(D216,Chart_of_Accounts!$A:$A,Chart_of_Accounts!$C:$C,""),"")</f>
        <v>0</v>
      </c>
      <c r="G216" s="10">
        <f>IFERROR(_xlfn.XLOOKUP(D216,Chart_of_Accounts!$A:$A,Chart_of_Accounts!$D:$D,""),"")</f>
        <v>0</v>
      </c>
      <c r="H216" s="10">
        <f>IFERROR(_xlfn.XLOOKUP(D216,Chart_of_Accounts!$A:$A,Chart_of_Accounts!$E:$E,""),"")</f>
        <v>0</v>
      </c>
      <c r="I216" s="10"/>
      <c r="J216" s="11"/>
      <c r="K216" s="11"/>
      <c r="L216" s="11"/>
      <c r="M216" s="11"/>
      <c r="N216" s="11" t="str">
        <f>IF(A216="","",Dashboard!$B$7)</f>
        <v/>
      </c>
      <c r="O216" s="11" t="str">
        <f t="shared" si="10"/>
        <v/>
      </c>
      <c r="P216" s="11" t="str">
        <f t="shared" si="11"/>
        <v/>
      </c>
      <c r="Q216" s="10"/>
      <c r="R216" s="10"/>
      <c r="S216" s="10"/>
      <c r="T216" s="10"/>
      <c r="U216" s="10"/>
    </row>
    <row r="217" spans="1:21">
      <c r="A217" s="18"/>
      <c r="B217" s="10" t="str">
        <f t="shared" si="9"/>
        <v/>
      </c>
      <c r="C217" s="10"/>
      <c r="D217" s="10"/>
      <c r="E217" s="10">
        <f>IFERROR(_xlfn.XLOOKUP(D217,Chart_of_Accounts!$A:$A,Chart_of_Accounts!$B:$B,""),"")</f>
        <v>0</v>
      </c>
      <c r="F217" s="10">
        <f>IFERROR(_xlfn.XLOOKUP(D217,Chart_of_Accounts!$A:$A,Chart_of_Accounts!$C:$C,""),"")</f>
        <v>0</v>
      </c>
      <c r="G217" s="10">
        <f>IFERROR(_xlfn.XLOOKUP(D217,Chart_of_Accounts!$A:$A,Chart_of_Accounts!$D:$D,""),"")</f>
        <v>0</v>
      </c>
      <c r="H217" s="10">
        <f>IFERROR(_xlfn.XLOOKUP(D217,Chart_of_Accounts!$A:$A,Chart_of_Accounts!$E:$E,""),"")</f>
        <v>0</v>
      </c>
      <c r="I217" s="10"/>
      <c r="J217" s="11"/>
      <c r="K217" s="11"/>
      <c r="L217" s="11"/>
      <c r="M217" s="11"/>
      <c r="N217" s="11" t="str">
        <f>IF(A217="","",Dashboard!$B$7)</f>
        <v/>
      </c>
      <c r="O217" s="11" t="str">
        <f t="shared" si="10"/>
        <v/>
      </c>
      <c r="P217" s="11" t="str">
        <f t="shared" si="11"/>
        <v/>
      </c>
      <c r="Q217" s="10"/>
      <c r="R217" s="10"/>
      <c r="S217" s="10"/>
      <c r="T217" s="10"/>
      <c r="U217" s="10"/>
    </row>
    <row r="218" spans="1:21">
      <c r="A218" s="18"/>
      <c r="B218" s="10" t="str">
        <f t="shared" si="9"/>
        <v/>
      </c>
      <c r="C218" s="10"/>
      <c r="D218" s="10"/>
      <c r="E218" s="10">
        <f>IFERROR(_xlfn.XLOOKUP(D218,Chart_of_Accounts!$A:$A,Chart_of_Accounts!$B:$B,""),"")</f>
        <v>0</v>
      </c>
      <c r="F218" s="10">
        <f>IFERROR(_xlfn.XLOOKUP(D218,Chart_of_Accounts!$A:$A,Chart_of_Accounts!$C:$C,""),"")</f>
        <v>0</v>
      </c>
      <c r="G218" s="10">
        <f>IFERROR(_xlfn.XLOOKUP(D218,Chart_of_Accounts!$A:$A,Chart_of_Accounts!$D:$D,""),"")</f>
        <v>0</v>
      </c>
      <c r="H218" s="10">
        <f>IFERROR(_xlfn.XLOOKUP(D218,Chart_of_Accounts!$A:$A,Chart_of_Accounts!$E:$E,""),"")</f>
        <v>0</v>
      </c>
      <c r="I218" s="10"/>
      <c r="J218" s="11"/>
      <c r="K218" s="11"/>
      <c r="L218" s="11"/>
      <c r="M218" s="11"/>
      <c r="N218" s="11" t="str">
        <f>IF(A218="","",Dashboard!$B$7)</f>
        <v/>
      </c>
      <c r="O218" s="11" t="str">
        <f t="shared" si="10"/>
        <v/>
      </c>
      <c r="P218" s="11" t="str">
        <f t="shared" si="11"/>
        <v/>
      </c>
      <c r="Q218" s="10"/>
      <c r="R218" s="10"/>
      <c r="S218" s="10"/>
      <c r="T218" s="10"/>
      <c r="U218" s="10"/>
    </row>
    <row r="219" spans="1:21">
      <c r="A219" s="18"/>
      <c r="B219" s="10" t="str">
        <f t="shared" si="9"/>
        <v/>
      </c>
      <c r="C219" s="10"/>
      <c r="D219" s="10"/>
      <c r="E219" s="10">
        <f>IFERROR(_xlfn.XLOOKUP(D219,Chart_of_Accounts!$A:$A,Chart_of_Accounts!$B:$B,""),"")</f>
        <v>0</v>
      </c>
      <c r="F219" s="10">
        <f>IFERROR(_xlfn.XLOOKUP(D219,Chart_of_Accounts!$A:$A,Chart_of_Accounts!$C:$C,""),"")</f>
        <v>0</v>
      </c>
      <c r="G219" s="10">
        <f>IFERROR(_xlfn.XLOOKUP(D219,Chart_of_Accounts!$A:$A,Chart_of_Accounts!$D:$D,""),"")</f>
        <v>0</v>
      </c>
      <c r="H219" s="10">
        <f>IFERROR(_xlfn.XLOOKUP(D219,Chart_of_Accounts!$A:$A,Chart_of_Accounts!$E:$E,""),"")</f>
        <v>0</v>
      </c>
      <c r="I219" s="10"/>
      <c r="J219" s="11"/>
      <c r="K219" s="11"/>
      <c r="L219" s="11"/>
      <c r="M219" s="11"/>
      <c r="N219" s="11" t="str">
        <f>IF(A219="","",Dashboard!$B$7)</f>
        <v/>
      </c>
      <c r="O219" s="11" t="str">
        <f t="shared" si="10"/>
        <v/>
      </c>
      <c r="P219" s="11" t="str">
        <f t="shared" si="11"/>
        <v/>
      </c>
      <c r="Q219" s="10"/>
      <c r="R219" s="10"/>
      <c r="S219" s="10"/>
      <c r="T219" s="10"/>
      <c r="U219" s="10"/>
    </row>
    <row r="220" spans="1:21">
      <c r="A220" s="18"/>
      <c r="B220" s="10" t="str">
        <f t="shared" si="9"/>
        <v/>
      </c>
      <c r="C220" s="10"/>
      <c r="D220" s="10"/>
      <c r="E220" s="10">
        <f>IFERROR(_xlfn.XLOOKUP(D220,Chart_of_Accounts!$A:$A,Chart_of_Accounts!$B:$B,""),"")</f>
        <v>0</v>
      </c>
      <c r="F220" s="10">
        <f>IFERROR(_xlfn.XLOOKUP(D220,Chart_of_Accounts!$A:$A,Chart_of_Accounts!$C:$C,""),"")</f>
        <v>0</v>
      </c>
      <c r="G220" s="10">
        <f>IFERROR(_xlfn.XLOOKUP(D220,Chart_of_Accounts!$A:$A,Chart_of_Accounts!$D:$D,""),"")</f>
        <v>0</v>
      </c>
      <c r="H220" s="10">
        <f>IFERROR(_xlfn.XLOOKUP(D220,Chart_of_Accounts!$A:$A,Chart_of_Accounts!$E:$E,""),"")</f>
        <v>0</v>
      </c>
      <c r="I220" s="10"/>
      <c r="J220" s="11"/>
      <c r="K220" s="11"/>
      <c r="L220" s="11"/>
      <c r="M220" s="11"/>
      <c r="N220" s="11" t="str">
        <f>IF(A220="","",Dashboard!$B$7)</f>
        <v/>
      </c>
      <c r="O220" s="11" t="str">
        <f t="shared" si="10"/>
        <v/>
      </c>
      <c r="P220" s="11" t="str">
        <f t="shared" si="11"/>
        <v/>
      </c>
      <c r="Q220" s="10"/>
      <c r="R220" s="10"/>
      <c r="S220" s="10"/>
      <c r="T220" s="10"/>
      <c r="U220" s="10"/>
    </row>
    <row r="221" spans="1:21">
      <c r="A221" s="18"/>
      <c r="B221" s="10" t="str">
        <f t="shared" si="9"/>
        <v/>
      </c>
      <c r="C221" s="10"/>
      <c r="D221" s="10"/>
      <c r="E221" s="10">
        <f>IFERROR(_xlfn.XLOOKUP(D221,Chart_of_Accounts!$A:$A,Chart_of_Accounts!$B:$B,""),"")</f>
        <v>0</v>
      </c>
      <c r="F221" s="10">
        <f>IFERROR(_xlfn.XLOOKUP(D221,Chart_of_Accounts!$A:$A,Chart_of_Accounts!$C:$C,""),"")</f>
        <v>0</v>
      </c>
      <c r="G221" s="10">
        <f>IFERROR(_xlfn.XLOOKUP(D221,Chart_of_Accounts!$A:$A,Chart_of_Accounts!$D:$D,""),"")</f>
        <v>0</v>
      </c>
      <c r="H221" s="10">
        <f>IFERROR(_xlfn.XLOOKUP(D221,Chart_of_Accounts!$A:$A,Chart_of_Accounts!$E:$E,""),"")</f>
        <v>0</v>
      </c>
      <c r="I221" s="10"/>
      <c r="J221" s="11"/>
      <c r="K221" s="11"/>
      <c r="L221" s="11"/>
      <c r="M221" s="11"/>
      <c r="N221" s="11" t="str">
        <f>IF(A221="","",Dashboard!$B$7)</f>
        <v/>
      </c>
      <c r="O221" s="11" t="str">
        <f t="shared" si="10"/>
        <v/>
      </c>
      <c r="P221" s="11" t="str">
        <f t="shared" si="11"/>
        <v/>
      </c>
      <c r="Q221" s="10"/>
      <c r="R221" s="10"/>
      <c r="S221" s="10"/>
      <c r="T221" s="10"/>
      <c r="U221" s="10"/>
    </row>
    <row r="222" spans="1:21">
      <c r="A222" s="18"/>
      <c r="B222" s="10" t="str">
        <f t="shared" si="9"/>
        <v/>
      </c>
      <c r="C222" s="10"/>
      <c r="D222" s="10"/>
      <c r="E222" s="10">
        <f>IFERROR(_xlfn.XLOOKUP(D222,Chart_of_Accounts!$A:$A,Chart_of_Accounts!$B:$B,""),"")</f>
        <v>0</v>
      </c>
      <c r="F222" s="10">
        <f>IFERROR(_xlfn.XLOOKUP(D222,Chart_of_Accounts!$A:$A,Chart_of_Accounts!$C:$C,""),"")</f>
        <v>0</v>
      </c>
      <c r="G222" s="10">
        <f>IFERROR(_xlfn.XLOOKUP(D222,Chart_of_Accounts!$A:$A,Chart_of_Accounts!$D:$D,""),"")</f>
        <v>0</v>
      </c>
      <c r="H222" s="10">
        <f>IFERROR(_xlfn.XLOOKUP(D222,Chart_of_Accounts!$A:$A,Chart_of_Accounts!$E:$E,""),"")</f>
        <v>0</v>
      </c>
      <c r="I222" s="10"/>
      <c r="J222" s="11"/>
      <c r="K222" s="11"/>
      <c r="L222" s="11"/>
      <c r="M222" s="11"/>
      <c r="N222" s="11" t="str">
        <f>IF(A222="","",Dashboard!$B$7)</f>
        <v/>
      </c>
      <c r="O222" s="11" t="str">
        <f t="shared" si="10"/>
        <v/>
      </c>
      <c r="P222" s="11" t="str">
        <f t="shared" si="11"/>
        <v/>
      </c>
      <c r="Q222" s="10"/>
      <c r="R222" s="10"/>
      <c r="S222" s="10"/>
      <c r="T222" s="10"/>
      <c r="U222" s="10"/>
    </row>
    <row r="223" spans="1:21">
      <c r="A223" s="18"/>
      <c r="B223" s="10" t="str">
        <f t="shared" si="9"/>
        <v/>
      </c>
      <c r="C223" s="10"/>
      <c r="D223" s="10"/>
      <c r="E223" s="10">
        <f>IFERROR(_xlfn.XLOOKUP(D223,Chart_of_Accounts!$A:$A,Chart_of_Accounts!$B:$B,""),"")</f>
        <v>0</v>
      </c>
      <c r="F223" s="10">
        <f>IFERROR(_xlfn.XLOOKUP(D223,Chart_of_Accounts!$A:$A,Chart_of_Accounts!$C:$C,""),"")</f>
        <v>0</v>
      </c>
      <c r="G223" s="10">
        <f>IFERROR(_xlfn.XLOOKUP(D223,Chart_of_Accounts!$A:$A,Chart_of_Accounts!$D:$D,""),"")</f>
        <v>0</v>
      </c>
      <c r="H223" s="10">
        <f>IFERROR(_xlfn.XLOOKUP(D223,Chart_of_Accounts!$A:$A,Chart_of_Accounts!$E:$E,""),"")</f>
        <v>0</v>
      </c>
      <c r="I223" s="10"/>
      <c r="J223" s="11"/>
      <c r="K223" s="11"/>
      <c r="L223" s="11"/>
      <c r="M223" s="11"/>
      <c r="N223" s="11" t="str">
        <f>IF(A223="","",Dashboard!$B$7)</f>
        <v/>
      </c>
      <c r="O223" s="11" t="str">
        <f t="shared" si="10"/>
        <v/>
      </c>
      <c r="P223" s="11" t="str">
        <f t="shared" si="11"/>
        <v/>
      </c>
      <c r="Q223" s="10"/>
      <c r="R223" s="10"/>
      <c r="S223" s="10"/>
      <c r="T223" s="10"/>
      <c r="U223" s="10"/>
    </row>
    <row r="224" spans="1:21">
      <c r="A224" s="18"/>
      <c r="B224" s="10" t="str">
        <f t="shared" si="9"/>
        <v/>
      </c>
      <c r="C224" s="10"/>
      <c r="D224" s="10"/>
      <c r="E224" s="10">
        <f>IFERROR(_xlfn.XLOOKUP(D224,Chart_of_Accounts!$A:$A,Chart_of_Accounts!$B:$B,""),"")</f>
        <v>0</v>
      </c>
      <c r="F224" s="10">
        <f>IFERROR(_xlfn.XLOOKUP(D224,Chart_of_Accounts!$A:$A,Chart_of_Accounts!$C:$C,""),"")</f>
        <v>0</v>
      </c>
      <c r="G224" s="10">
        <f>IFERROR(_xlfn.XLOOKUP(D224,Chart_of_Accounts!$A:$A,Chart_of_Accounts!$D:$D,""),"")</f>
        <v>0</v>
      </c>
      <c r="H224" s="10">
        <f>IFERROR(_xlfn.XLOOKUP(D224,Chart_of_Accounts!$A:$A,Chart_of_Accounts!$E:$E,""),"")</f>
        <v>0</v>
      </c>
      <c r="I224" s="10"/>
      <c r="J224" s="11"/>
      <c r="K224" s="11"/>
      <c r="L224" s="11"/>
      <c r="M224" s="11"/>
      <c r="N224" s="11" t="str">
        <f>IF(A224="","",Dashboard!$B$7)</f>
        <v/>
      </c>
      <c r="O224" s="11" t="str">
        <f t="shared" si="10"/>
        <v/>
      </c>
      <c r="P224" s="11" t="str">
        <f t="shared" si="11"/>
        <v/>
      </c>
      <c r="Q224" s="10"/>
      <c r="R224" s="10"/>
      <c r="S224" s="10"/>
      <c r="T224" s="10"/>
      <c r="U224" s="10"/>
    </row>
    <row r="225" spans="1:21">
      <c r="A225" s="18"/>
      <c r="B225" s="10" t="str">
        <f t="shared" si="9"/>
        <v/>
      </c>
      <c r="C225" s="10"/>
      <c r="D225" s="10"/>
      <c r="E225" s="10">
        <f>IFERROR(_xlfn.XLOOKUP(D225,Chart_of_Accounts!$A:$A,Chart_of_Accounts!$B:$B,""),"")</f>
        <v>0</v>
      </c>
      <c r="F225" s="10">
        <f>IFERROR(_xlfn.XLOOKUP(D225,Chart_of_Accounts!$A:$A,Chart_of_Accounts!$C:$C,""),"")</f>
        <v>0</v>
      </c>
      <c r="G225" s="10">
        <f>IFERROR(_xlfn.XLOOKUP(D225,Chart_of_Accounts!$A:$A,Chart_of_Accounts!$D:$D,""),"")</f>
        <v>0</v>
      </c>
      <c r="H225" s="10">
        <f>IFERROR(_xlfn.XLOOKUP(D225,Chart_of_Accounts!$A:$A,Chart_of_Accounts!$E:$E,""),"")</f>
        <v>0</v>
      </c>
      <c r="I225" s="10"/>
      <c r="J225" s="11"/>
      <c r="K225" s="11"/>
      <c r="L225" s="11"/>
      <c r="M225" s="11"/>
      <c r="N225" s="11" t="str">
        <f>IF(A225="","",Dashboard!$B$7)</f>
        <v/>
      </c>
      <c r="O225" s="11" t="str">
        <f t="shared" si="10"/>
        <v/>
      </c>
      <c r="P225" s="11" t="str">
        <f t="shared" si="11"/>
        <v/>
      </c>
      <c r="Q225" s="10"/>
      <c r="R225" s="10"/>
      <c r="S225" s="10"/>
      <c r="T225" s="10"/>
      <c r="U225" s="10"/>
    </row>
    <row r="226" spans="1:21">
      <c r="A226" s="18"/>
      <c r="B226" s="10" t="str">
        <f t="shared" si="9"/>
        <v/>
      </c>
      <c r="C226" s="10"/>
      <c r="D226" s="10"/>
      <c r="E226" s="10">
        <f>IFERROR(_xlfn.XLOOKUP(D226,Chart_of_Accounts!$A:$A,Chart_of_Accounts!$B:$B,""),"")</f>
        <v>0</v>
      </c>
      <c r="F226" s="10">
        <f>IFERROR(_xlfn.XLOOKUP(D226,Chart_of_Accounts!$A:$A,Chart_of_Accounts!$C:$C,""),"")</f>
        <v>0</v>
      </c>
      <c r="G226" s="10">
        <f>IFERROR(_xlfn.XLOOKUP(D226,Chart_of_Accounts!$A:$A,Chart_of_Accounts!$D:$D,""),"")</f>
        <v>0</v>
      </c>
      <c r="H226" s="10">
        <f>IFERROR(_xlfn.XLOOKUP(D226,Chart_of_Accounts!$A:$A,Chart_of_Accounts!$E:$E,""),"")</f>
        <v>0</v>
      </c>
      <c r="I226" s="10"/>
      <c r="J226" s="11"/>
      <c r="K226" s="11"/>
      <c r="L226" s="11"/>
      <c r="M226" s="11"/>
      <c r="N226" s="11" t="str">
        <f>IF(A226="","",Dashboard!$B$7)</f>
        <v/>
      </c>
      <c r="O226" s="11" t="str">
        <f t="shared" si="10"/>
        <v/>
      </c>
      <c r="P226" s="11" t="str">
        <f t="shared" si="11"/>
        <v/>
      </c>
      <c r="Q226" s="10"/>
      <c r="R226" s="10"/>
      <c r="S226" s="10"/>
      <c r="T226" s="10"/>
      <c r="U226" s="10"/>
    </row>
    <row r="227" spans="1:21">
      <c r="A227" s="18"/>
      <c r="B227" s="10" t="str">
        <f t="shared" si="9"/>
        <v/>
      </c>
      <c r="C227" s="10"/>
      <c r="D227" s="10"/>
      <c r="E227" s="10">
        <f>IFERROR(_xlfn.XLOOKUP(D227,Chart_of_Accounts!$A:$A,Chart_of_Accounts!$B:$B,""),"")</f>
        <v>0</v>
      </c>
      <c r="F227" s="10">
        <f>IFERROR(_xlfn.XLOOKUP(D227,Chart_of_Accounts!$A:$A,Chart_of_Accounts!$C:$C,""),"")</f>
        <v>0</v>
      </c>
      <c r="G227" s="10">
        <f>IFERROR(_xlfn.XLOOKUP(D227,Chart_of_Accounts!$A:$A,Chart_of_Accounts!$D:$D,""),"")</f>
        <v>0</v>
      </c>
      <c r="H227" s="10">
        <f>IFERROR(_xlfn.XLOOKUP(D227,Chart_of_Accounts!$A:$A,Chart_of_Accounts!$E:$E,""),"")</f>
        <v>0</v>
      </c>
      <c r="I227" s="10"/>
      <c r="J227" s="11"/>
      <c r="K227" s="11"/>
      <c r="L227" s="11"/>
      <c r="M227" s="11"/>
      <c r="N227" s="11" t="str">
        <f>IF(A227="","",Dashboard!$B$7)</f>
        <v/>
      </c>
      <c r="O227" s="11" t="str">
        <f t="shared" si="10"/>
        <v/>
      </c>
      <c r="P227" s="11" t="str">
        <f t="shared" si="11"/>
        <v/>
      </c>
      <c r="Q227" s="10"/>
      <c r="R227" s="10"/>
      <c r="S227" s="10"/>
      <c r="T227" s="10"/>
      <c r="U227" s="10"/>
    </row>
    <row r="228" spans="1:21">
      <c r="A228" s="18"/>
      <c r="B228" s="10" t="str">
        <f t="shared" si="9"/>
        <v/>
      </c>
      <c r="C228" s="10"/>
      <c r="D228" s="10"/>
      <c r="E228" s="10">
        <f>IFERROR(_xlfn.XLOOKUP(D228,Chart_of_Accounts!$A:$A,Chart_of_Accounts!$B:$B,""),"")</f>
        <v>0</v>
      </c>
      <c r="F228" s="10">
        <f>IFERROR(_xlfn.XLOOKUP(D228,Chart_of_Accounts!$A:$A,Chart_of_Accounts!$C:$C,""),"")</f>
        <v>0</v>
      </c>
      <c r="G228" s="10">
        <f>IFERROR(_xlfn.XLOOKUP(D228,Chart_of_Accounts!$A:$A,Chart_of_Accounts!$D:$D,""),"")</f>
        <v>0</v>
      </c>
      <c r="H228" s="10">
        <f>IFERROR(_xlfn.XLOOKUP(D228,Chart_of_Accounts!$A:$A,Chart_of_Accounts!$E:$E,""),"")</f>
        <v>0</v>
      </c>
      <c r="I228" s="10"/>
      <c r="J228" s="11"/>
      <c r="K228" s="11"/>
      <c r="L228" s="11"/>
      <c r="M228" s="11"/>
      <c r="N228" s="11" t="str">
        <f>IF(A228="","",Dashboard!$B$7)</f>
        <v/>
      </c>
      <c r="O228" s="11" t="str">
        <f t="shared" si="10"/>
        <v/>
      </c>
      <c r="P228" s="11" t="str">
        <f t="shared" si="11"/>
        <v/>
      </c>
      <c r="Q228" s="10"/>
      <c r="R228" s="10"/>
      <c r="S228" s="10"/>
      <c r="T228" s="10"/>
      <c r="U228" s="10"/>
    </row>
    <row r="229" spans="1:21">
      <c r="A229" s="18"/>
      <c r="B229" s="10" t="str">
        <f t="shared" si="9"/>
        <v/>
      </c>
      <c r="C229" s="10"/>
      <c r="D229" s="10"/>
      <c r="E229" s="10">
        <f>IFERROR(_xlfn.XLOOKUP(D229,Chart_of_Accounts!$A:$A,Chart_of_Accounts!$B:$B,""),"")</f>
        <v>0</v>
      </c>
      <c r="F229" s="10">
        <f>IFERROR(_xlfn.XLOOKUP(D229,Chart_of_Accounts!$A:$A,Chart_of_Accounts!$C:$C,""),"")</f>
        <v>0</v>
      </c>
      <c r="G229" s="10">
        <f>IFERROR(_xlfn.XLOOKUP(D229,Chart_of_Accounts!$A:$A,Chart_of_Accounts!$D:$D,""),"")</f>
        <v>0</v>
      </c>
      <c r="H229" s="10">
        <f>IFERROR(_xlfn.XLOOKUP(D229,Chart_of_Accounts!$A:$A,Chart_of_Accounts!$E:$E,""),"")</f>
        <v>0</v>
      </c>
      <c r="I229" s="10"/>
      <c r="J229" s="11"/>
      <c r="K229" s="11"/>
      <c r="L229" s="11"/>
      <c r="M229" s="11"/>
      <c r="N229" s="11" t="str">
        <f>IF(A229="","",Dashboard!$B$7)</f>
        <v/>
      </c>
      <c r="O229" s="11" t="str">
        <f t="shared" si="10"/>
        <v/>
      </c>
      <c r="P229" s="11" t="str">
        <f t="shared" si="11"/>
        <v/>
      </c>
      <c r="Q229" s="10"/>
      <c r="R229" s="10"/>
      <c r="S229" s="10"/>
      <c r="T229" s="10"/>
      <c r="U229" s="10"/>
    </row>
    <row r="230" spans="1:21">
      <c r="A230" s="18"/>
      <c r="B230" s="10" t="str">
        <f t="shared" si="9"/>
        <v/>
      </c>
      <c r="C230" s="10"/>
      <c r="D230" s="10"/>
      <c r="E230" s="10">
        <f>IFERROR(_xlfn.XLOOKUP(D230,Chart_of_Accounts!$A:$A,Chart_of_Accounts!$B:$B,""),"")</f>
        <v>0</v>
      </c>
      <c r="F230" s="10">
        <f>IFERROR(_xlfn.XLOOKUP(D230,Chart_of_Accounts!$A:$A,Chart_of_Accounts!$C:$C,""),"")</f>
        <v>0</v>
      </c>
      <c r="G230" s="10">
        <f>IFERROR(_xlfn.XLOOKUP(D230,Chart_of_Accounts!$A:$A,Chart_of_Accounts!$D:$D,""),"")</f>
        <v>0</v>
      </c>
      <c r="H230" s="10">
        <f>IFERROR(_xlfn.XLOOKUP(D230,Chart_of_Accounts!$A:$A,Chart_of_Accounts!$E:$E,""),"")</f>
        <v>0</v>
      </c>
      <c r="I230" s="10"/>
      <c r="J230" s="11"/>
      <c r="K230" s="11"/>
      <c r="L230" s="11"/>
      <c r="M230" s="11"/>
      <c r="N230" s="11" t="str">
        <f>IF(A230="","",Dashboard!$B$7)</f>
        <v/>
      </c>
      <c r="O230" s="11" t="str">
        <f t="shared" si="10"/>
        <v/>
      </c>
      <c r="P230" s="11" t="str">
        <f t="shared" si="11"/>
        <v/>
      </c>
      <c r="Q230" s="10"/>
      <c r="R230" s="10"/>
      <c r="S230" s="10"/>
      <c r="T230" s="10"/>
      <c r="U230" s="10"/>
    </row>
    <row r="231" spans="1:21">
      <c r="A231" s="18"/>
      <c r="B231" s="10" t="str">
        <f t="shared" si="9"/>
        <v/>
      </c>
      <c r="C231" s="10"/>
      <c r="D231" s="10"/>
      <c r="E231" s="10">
        <f>IFERROR(_xlfn.XLOOKUP(D231,Chart_of_Accounts!$A:$A,Chart_of_Accounts!$B:$B,""),"")</f>
        <v>0</v>
      </c>
      <c r="F231" s="10">
        <f>IFERROR(_xlfn.XLOOKUP(D231,Chart_of_Accounts!$A:$A,Chart_of_Accounts!$C:$C,""),"")</f>
        <v>0</v>
      </c>
      <c r="G231" s="10">
        <f>IFERROR(_xlfn.XLOOKUP(D231,Chart_of_Accounts!$A:$A,Chart_of_Accounts!$D:$D,""),"")</f>
        <v>0</v>
      </c>
      <c r="H231" s="10">
        <f>IFERROR(_xlfn.XLOOKUP(D231,Chart_of_Accounts!$A:$A,Chart_of_Accounts!$E:$E,""),"")</f>
        <v>0</v>
      </c>
      <c r="I231" s="10"/>
      <c r="J231" s="11"/>
      <c r="K231" s="11"/>
      <c r="L231" s="11"/>
      <c r="M231" s="11"/>
      <c r="N231" s="11" t="str">
        <f>IF(A231="","",Dashboard!$B$7)</f>
        <v/>
      </c>
      <c r="O231" s="11" t="str">
        <f t="shared" si="10"/>
        <v/>
      </c>
      <c r="P231" s="11" t="str">
        <f t="shared" si="11"/>
        <v/>
      </c>
      <c r="Q231" s="10"/>
      <c r="R231" s="10"/>
      <c r="S231" s="10"/>
      <c r="T231" s="10"/>
      <c r="U231" s="10"/>
    </row>
    <row r="232" spans="1:21">
      <c r="A232" s="18"/>
      <c r="B232" s="10" t="str">
        <f t="shared" si="9"/>
        <v/>
      </c>
      <c r="C232" s="10"/>
      <c r="D232" s="10"/>
      <c r="E232" s="10">
        <f>IFERROR(_xlfn.XLOOKUP(D232,Chart_of_Accounts!$A:$A,Chart_of_Accounts!$B:$B,""),"")</f>
        <v>0</v>
      </c>
      <c r="F232" s="10">
        <f>IFERROR(_xlfn.XLOOKUP(D232,Chart_of_Accounts!$A:$A,Chart_of_Accounts!$C:$C,""),"")</f>
        <v>0</v>
      </c>
      <c r="G232" s="10">
        <f>IFERROR(_xlfn.XLOOKUP(D232,Chart_of_Accounts!$A:$A,Chart_of_Accounts!$D:$D,""),"")</f>
        <v>0</v>
      </c>
      <c r="H232" s="10">
        <f>IFERROR(_xlfn.XLOOKUP(D232,Chart_of_Accounts!$A:$A,Chart_of_Accounts!$E:$E,""),"")</f>
        <v>0</v>
      </c>
      <c r="I232" s="10"/>
      <c r="J232" s="11"/>
      <c r="K232" s="11"/>
      <c r="L232" s="11"/>
      <c r="M232" s="11"/>
      <c r="N232" s="11" t="str">
        <f>IF(A232="","",Dashboard!$B$7)</f>
        <v/>
      </c>
      <c r="O232" s="11" t="str">
        <f t="shared" si="10"/>
        <v/>
      </c>
      <c r="P232" s="11" t="str">
        <f t="shared" si="11"/>
        <v/>
      </c>
      <c r="Q232" s="10"/>
      <c r="R232" s="10"/>
      <c r="S232" s="10"/>
      <c r="T232" s="10"/>
      <c r="U232" s="10"/>
    </row>
    <row r="233" spans="1:21">
      <c r="A233" s="18"/>
      <c r="B233" s="10" t="str">
        <f t="shared" si="9"/>
        <v/>
      </c>
      <c r="C233" s="10"/>
      <c r="D233" s="10"/>
      <c r="E233" s="10">
        <f>IFERROR(_xlfn.XLOOKUP(D233,Chart_of_Accounts!$A:$A,Chart_of_Accounts!$B:$B,""),"")</f>
        <v>0</v>
      </c>
      <c r="F233" s="10">
        <f>IFERROR(_xlfn.XLOOKUP(D233,Chart_of_Accounts!$A:$A,Chart_of_Accounts!$C:$C,""),"")</f>
        <v>0</v>
      </c>
      <c r="G233" s="10">
        <f>IFERROR(_xlfn.XLOOKUP(D233,Chart_of_Accounts!$A:$A,Chart_of_Accounts!$D:$D,""),"")</f>
        <v>0</v>
      </c>
      <c r="H233" s="10">
        <f>IFERROR(_xlfn.XLOOKUP(D233,Chart_of_Accounts!$A:$A,Chart_of_Accounts!$E:$E,""),"")</f>
        <v>0</v>
      </c>
      <c r="I233" s="10"/>
      <c r="J233" s="11"/>
      <c r="K233" s="11"/>
      <c r="L233" s="11"/>
      <c r="M233" s="11"/>
      <c r="N233" s="11" t="str">
        <f>IF(A233="","",Dashboard!$B$7)</f>
        <v/>
      </c>
      <c r="O233" s="11" t="str">
        <f t="shared" si="10"/>
        <v/>
      </c>
      <c r="P233" s="11" t="str">
        <f t="shared" si="11"/>
        <v/>
      </c>
      <c r="Q233" s="10"/>
      <c r="R233" s="10"/>
      <c r="S233" s="10"/>
      <c r="T233" s="10"/>
      <c r="U233" s="10"/>
    </row>
    <row r="234" spans="1:21">
      <c r="A234" s="18"/>
      <c r="B234" s="10" t="str">
        <f t="shared" si="9"/>
        <v/>
      </c>
      <c r="C234" s="10"/>
      <c r="D234" s="10"/>
      <c r="E234" s="10">
        <f>IFERROR(_xlfn.XLOOKUP(D234,Chart_of_Accounts!$A:$A,Chart_of_Accounts!$B:$B,""),"")</f>
        <v>0</v>
      </c>
      <c r="F234" s="10">
        <f>IFERROR(_xlfn.XLOOKUP(D234,Chart_of_Accounts!$A:$A,Chart_of_Accounts!$C:$C,""),"")</f>
        <v>0</v>
      </c>
      <c r="G234" s="10">
        <f>IFERROR(_xlfn.XLOOKUP(D234,Chart_of_Accounts!$A:$A,Chart_of_Accounts!$D:$D,""),"")</f>
        <v>0</v>
      </c>
      <c r="H234" s="10">
        <f>IFERROR(_xlfn.XLOOKUP(D234,Chart_of_Accounts!$A:$A,Chart_of_Accounts!$E:$E,""),"")</f>
        <v>0</v>
      </c>
      <c r="I234" s="10"/>
      <c r="J234" s="11"/>
      <c r="K234" s="11"/>
      <c r="L234" s="11"/>
      <c r="M234" s="11"/>
      <c r="N234" s="11" t="str">
        <f>IF(A234="","",Dashboard!$B$7)</f>
        <v/>
      </c>
      <c r="O234" s="11" t="str">
        <f t="shared" si="10"/>
        <v/>
      </c>
      <c r="P234" s="11" t="str">
        <f t="shared" si="11"/>
        <v/>
      </c>
      <c r="Q234" s="10"/>
      <c r="R234" s="10"/>
      <c r="S234" s="10"/>
      <c r="T234" s="10"/>
      <c r="U234" s="10"/>
    </row>
    <row r="235" spans="1:21">
      <c r="A235" s="18"/>
      <c r="B235" s="10" t="str">
        <f t="shared" si="9"/>
        <v/>
      </c>
      <c r="C235" s="10"/>
      <c r="D235" s="10"/>
      <c r="E235" s="10">
        <f>IFERROR(_xlfn.XLOOKUP(D235,Chart_of_Accounts!$A:$A,Chart_of_Accounts!$B:$B,""),"")</f>
        <v>0</v>
      </c>
      <c r="F235" s="10">
        <f>IFERROR(_xlfn.XLOOKUP(D235,Chart_of_Accounts!$A:$A,Chart_of_Accounts!$C:$C,""),"")</f>
        <v>0</v>
      </c>
      <c r="G235" s="10">
        <f>IFERROR(_xlfn.XLOOKUP(D235,Chart_of_Accounts!$A:$A,Chart_of_Accounts!$D:$D,""),"")</f>
        <v>0</v>
      </c>
      <c r="H235" s="10">
        <f>IFERROR(_xlfn.XLOOKUP(D235,Chart_of_Accounts!$A:$A,Chart_of_Accounts!$E:$E,""),"")</f>
        <v>0</v>
      </c>
      <c r="I235" s="10"/>
      <c r="J235" s="11"/>
      <c r="K235" s="11"/>
      <c r="L235" s="11"/>
      <c r="M235" s="11"/>
      <c r="N235" s="11" t="str">
        <f>IF(A235="","",Dashboard!$B$7)</f>
        <v/>
      </c>
      <c r="O235" s="11" t="str">
        <f t="shared" si="10"/>
        <v/>
      </c>
      <c r="P235" s="11" t="str">
        <f t="shared" si="11"/>
        <v/>
      </c>
      <c r="Q235" s="10"/>
      <c r="R235" s="10"/>
      <c r="S235" s="10"/>
      <c r="T235" s="10"/>
      <c r="U235" s="10"/>
    </row>
    <row r="236" spans="1:21">
      <c r="A236" s="18"/>
      <c r="B236" s="10" t="str">
        <f t="shared" si="9"/>
        <v/>
      </c>
      <c r="C236" s="10"/>
      <c r="D236" s="10"/>
      <c r="E236" s="10">
        <f>IFERROR(_xlfn.XLOOKUP(D236,Chart_of_Accounts!$A:$A,Chart_of_Accounts!$B:$B,""),"")</f>
        <v>0</v>
      </c>
      <c r="F236" s="10">
        <f>IFERROR(_xlfn.XLOOKUP(D236,Chart_of_Accounts!$A:$A,Chart_of_Accounts!$C:$C,""),"")</f>
        <v>0</v>
      </c>
      <c r="G236" s="10">
        <f>IFERROR(_xlfn.XLOOKUP(D236,Chart_of_Accounts!$A:$A,Chart_of_Accounts!$D:$D,""),"")</f>
        <v>0</v>
      </c>
      <c r="H236" s="10">
        <f>IFERROR(_xlfn.XLOOKUP(D236,Chart_of_Accounts!$A:$A,Chart_of_Accounts!$E:$E,""),"")</f>
        <v>0</v>
      </c>
      <c r="I236" s="10"/>
      <c r="J236" s="11"/>
      <c r="K236" s="11"/>
      <c r="L236" s="11"/>
      <c r="M236" s="11"/>
      <c r="N236" s="11" t="str">
        <f>IF(A236="","",Dashboard!$B$7)</f>
        <v/>
      </c>
      <c r="O236" s="11" t="str">
        <f t="shared" si="10"/>
        <v/>
      </c>
      <c r="P236" s="11" t="str">
        <f t="shared" si="11"/>
        <v/>
      </c>
      <c r="Q236" s="10"/>
      <c r="R236" s="10"/>
      <c r="S236" s="10"/>
      <c r="T236" s="10"/>
      <c r="U236" s="10"/>
    </row>
    <row r="237" spans="1:21">
      <c r="A237" s="18"/>
      <c r="B237" s="10" t="str">
        <f t="shared" si="9"/>
        <v/>
      </c>
      <c r="C237" s="10"/>
      <c r="D237" s="10"/>
      <c r="E237" s="10">
        <f>IFERROR(_xlfn.XLOOKUP(D237,Chart_of_Accounts!$A:$A,Chart_of_Accounts!$B:$B,""),"")</f>
        <v>0</v>
      </c>
      <c r="F237" s="10">
        <f>IFERROR(_xlfn.XLOOKUP(D237,Chart_of_Accounts!$A:$A,Chart_of_Accounts!$C:$C,""),"")</f>
        <v>0</v>
      </c>
      <c r="G237" s="10">
        <f>IFERROR(_xlfn.XLOOKUP(D237,Chart_of_Accounts!$A:$A,Chart_of_Accounts!$D:$D,""),"")</f>
        <v>0</v>
      </c>
      <c r="H237" s="10">
        <f>IFERROR(_xlfn.XLOOKUP(D237,Chart_of_Accounts!$A:$A,Chart_of_Accounts!$E:$E,""),"")</f>
        <v>0</v>
      </c>
      <c r="I237" s="10"/>
      <c r="J237" s="11"/>
      <c r="K237" s="11"/>
      <c r="L237" s="11"/>
      <c r="M237" s="11"/>
      <c r="N237" s="11" t="str">
        <f>IF(A237="","",Dashboard!$B$7)</f>
        <v/>
      </c>
      <c r="O237" s="11" t="str">
        <f t="shared" si="10"/>
        <v/>
      </c>
      <c r="P237" s="11" t="str">
        <f t="shared" si="11"/>
        <v/>
      </c>
      <c r="Q237" s="10"/>
      <c r="R237" s="10"/>
      <c r="S237" s="10"/>
      <c r="T237" s="10"/>
      <c r="U237" s="10"/>
    </row>
    <row r="238" spans="1:21">
      <c r="A238" s="18"/>
      <c r="B238" s="10" t="str">
        <f t="shared" si="9"/>
        <v/>
      </c>
      <c r="C238" s="10"/>
      <c r="D238" s="10"/>
      <c r="E238" s="10">
        <f>IFERROR(_xlfn.XLOOKUP(D238,Chart_of_Accounts!$A:$A,Chart_of_Accounts!$B:$B,""),"")</f>
        <v>0</v>
      </c>
      <c r="F238" s="10">
        <f>IFERROR(_xlfn.XLOOKUP(D238,Chart_of_Accounts!$A:$A,Chart_of_Accounts!$C:$C,""),"")</f>
        <v>0</v>
      </c>
      <c r="G238" s="10">
        <f>IFERROR(_xlfn.XLOOKUP(D238,Chart_of_Accounts!$A:$A,Chart_of_Accounts!$D:$D,""),"")</f>
        <v>0</v>
      </c>
      <c r="H238" s="10">
        <f>IFERROR(_xlfn.XLOOKUP(D238,Chart_of_Accounts!$A:$A,Chart_of_Accounts!$E:$E,""),"")</f>
        <v>0</v>
      </c>
      <c r="I238" s="10"/>
      <c r="J238" s="11"/>
      <c r="K238" s="11"/>
      <c r="L238" s="11"/>
      <c r="M238" s="11"/>
      <c r="N238" s="11" t="str">
        <f>IF(A238="","",Dashboard!$B$7)</f>
        <v/>
      </c>
      <c r="O238" s="11" t="str">
        <f t="shared" si="10"/>
        <v/>
      </c>
      <c r="P238" s="11" t="str">
        <f t="shared" si="11"/>
        <v/>
      </c>
      <c r="Q238" s="10"/>
      <c r="R238" s="10"/>
      <c r="S238" s="10"/>
      <c r="T238" s="10"/>
      <c r="U238" s="10"/>
    </row>
    <row r="239" spans="1:21">
      <c r="A239" s="18"/>
      <c r="B239" s="10" t="str">
        <f t="shared" si="9"/>
        <v/>
      </c>
      <c r="C239" s="10"/>
      <c r="D239" s="10"/>
      <c r="E239" s="10">
        <f>IFERROR(_xlfn.XLOOKUP(D239,Chart_of_Accounts!$A:$A,Chart_of_Accounts!$B:$B,""),"")</f>
        <v>0</v>
      </c>
      <c r="F239" s="10">
        <f>IFERROR(_xlfn.XLOOKUP(D239,Chart_of_Accounts!$A:$A,Chart_of_Accounts!$C:$C,""),"")</f>
        <v>0</v>
      </c>
      <c r="G239" s="10">
        <f>IFERROR(_xlfn.XLOOKUP(D239,Chart_of_Accounts!$A:$A,Chart_of_Accounts!$D:$D,""),"")</f>
        <v>0</v>
      </c>
      <c r="H239" s="10">
        <f>IFERROR(_xlfn.XLOOKUP(D239,Chart_of_Accounts!$A:$A,Chart_of_Accounts!$E:$E,""),"")</f>
        <v>0</v>
      </c>
      <c r="I239" s="10"/>
      <c r="J239" s="11"/>
      <c r="K239" s="11"/>
      <c r="L239" s="11"/>
      <c r="M239" s="11"/>
      <c r="N239" s="11" t="str">
        <f>IF(A239="","",Dashboard!$B$7)</f>
        <v/>
      </c>
      <c r="O239" s="11" t="str">
        <f t="shared" si="10"/>
        <v/>
      </c>
      <c r="P239" s="11" t="str">
        <f t="shared" si="11"/>
        <v/>
      </c>
      <c r="Q239" s="10"/>
      <c r="R239" s="10"/>
      <c r="S239" s="10"/>
      <c r="T239" s="10"/>
      <c r="U239" s="10"/>
    </row>
    <row r="240" spans="1:21">
      <c r="A240" s="18"/>
      <c r="B240" s="10" t="str">
        <f t="shared" si="9"/>
        <v/>
      </c>
      <c r="C240" s="10"/>
      <c r="D240" s="10"/>
      <c r="E240" s="10">
        <f>IFERROR(_xlfn.XLOOKUP(D240,Chart_of_Accounts!$A:$A,Chart_of_Accounts!$B:$B,""),"")</f>
        <v>0</v>
      </c>
      <c r="F240" s="10">
        <f>IFERROR(_xlfn.XLOOKUP(D240,Chart_of_Accounts!$A:$A,Chart_of_Accounts!$C:$C,""),"")</f>
        <v>0</v>
      </c>
      <c r="G240" s="10">
        <f>IFERROR(_xlfn.XLOOKUP(D240,Chart_of_Accounts!$A:$A,Chart_of_Accounts!$D:$D,""),"")</f>
        <v>0</v>
      </c>
      <c r="H240" s="10">
        <f>IFERROR(_xlfn.XLOOKUP(D240,Chart_of_Accounts!$A:$A,Chart_of_Accounts!$E:$E,""),"")</f>
        <v>0</v>
      </c>
      <c r="I240" s="10"/>
      <c r="J240" s="11"/>
      <c r="K240" s="11"/>
      <c r="L240" s="11"/>
      <c r="M240" s="11"/>
      <c r="N240" s="11" t="str">
        <f>IF(A240="","",Dashboard!$B$7)</f>
        <v/>
      </c>
      <c r="O240" s="11" t="str">
        <f t="shared" si="10"/>
        <v/>
      </c>
      <c r="P240" s="11" t="str">
        <f t="shared" si="11"/>
        <v/>
      </c>
      <c r="Q240" s="10"/>
      <c r="R240" s="10"/>
      <c r="S240" s="10"/>
      <c r="T240" s="10"/>
      <c r="U240" s="10"/>
    </row>
    <row r="241" spans="1:21">
      <c r="A241" s="18"/>
      <c r="B241" s="10" t="str">
        <f t="shared" si="9"/>
        <v/>
      </c>
      <c r="C241" s="10"/>
      <c r="D241" s="10"/>
      <c r="E241" s="10">
        <f>IFERROR(_xlfn.XLOOKUP(D241,Chart_of_Accounts!$A:$A,Chart_of_Accounts!$B:$B,""),"")</f>
        <v>0</v>
      </c>
      <c r="F241" s="10">
        <f>IFERROR(_xlfn.XLOOKUP(D241,Chart_of_Accounts!$A:$A,Chart_of_Accounts!$C:$C,""),"")</f>
        <v>0</v>
      </c>
      <c r="G241" s="10">
        <f>IFERROR(_xlfn.XLOOKUP(D241,Chart_of_Accounts!$A:$A,Chart_of_Accounts!$D:$D,""),"")</f>
        <v>0</v>
      </c>
      <c r="H241" s="10">
        <f>IFERROR(_xlfn.XLOOKUP(D241,Chart_of_Accounts!$A:$A,Chart_of_Accounts!$E:$E,""),"")</f>
        <v>0</v>
      </c>
      <c r="I241" s="10"/>
      <c r="J241" s="11"/>
      <c r="K241" s="11"/>
      <c r="L241" s="11"/>
      <c r="M241" s="11"/>
      <c r="N241" s="11" t="str">
        <f>IF(A241="","",Dashboard!$B$7)</f>
        <v/>
      </c>
      <c r="O241" s="11" t="str">
        <f t="shared" si="10"/>
        <v/>
      </c>
      <c r="P241" s="11" t="str">
        <f t="shared" si="11"/>
        <v/>
      </c>
      <c r="Q241" s="10"/>
      <c r="R241" s="10"/>
      <c r="S241" s="10"/>
      <c r="T241" s="10"/>
      <c r="U241" s="10"/>
    </row>
    <row r="242" spans="1:21">
      <c r="A242" s="18"/>
      <c r="B242" s="10" t="str">
        <f t="shared" si="9"/>
        <v/>
      </c>
      <c r="C242" s="10"/>
      <c r="D242" s="10"/>
      <c r="E242" s="10">
        <f>IFERROR(_xlfn.XLOOKUP(D242,Chart_of_Accounts!$A:$A,Chart_of_Accounts!$B:$B,""),"")</f>
        <v>0</v>
      </c>
      <c r="F242" s="10">
        <f>IFERROR(_xlfn.XLOOKUP(D242,Chart_of_Accounts!$A:$A,Chart_of_Accounts!$C:$C,""),"")</f>
        <v>0</v>
      </c>
      <c r="G242" s="10">
        <f>IFERROR(_xlfn.XLOOKUP(D242,Chart_of_Accounts!$A:$A,Chart_of_Accounts!$D:$D,""),"")</f>
        <v>0</v>
      </c>
      <c r="H242" s="10">
        <f>IFERROR(_xlfn.XLOOKUP(D242,Chart_of_Accounts!$A:$A,Chart_of_Accounts!$E:$E,""),"")</f>
        <v>0</v>
      </c>
      <c r="I242" s="10"/>
      <c r="J242" s="11"/>
      <c r="K242" s="11"/>
      <c r="L242" s="11"/>
      <c r="M242" s="11"/>
      <c r="N242" s="11" t="str">
        <f>IF(A242="","",Dashboard!$B$7)</f>
        <v/>
      </c>
      <c r="O242" s="11" t="str">
        <f t="shared" si="10"/>
        <v/>
      </c>
      <c r="P242" s="11" t="str">
        <f t="shared" si="11"/>
        <v/>
      </c>
      <c r="Q242" s="10"/>
      <c r="R242" s="10"/>
      <c r="S242" s="10"/>
      <c r="T242" s="10"/>
      <c r="U242" s="10"/>
    </row>
    <row r="243" spans="1:21">
      <c r="A243" s="18"/>
      <c r="B243" s="10" t="str">
        <f t="shared" si="9"/>
        <v/>
      </c>
      <c r="C243" s="10"/>
      <c r="D243" s="10"/>
      <c r="E243" s="10">
        <f>IFERROR(_xlfn.XLOOKUP(D243,Chart_of_Accounts!$A:$A,Chart_of_Accounts!$B:$B,""),"")</f>
        <v>0</v>
      </c>
      <c r="F243" s="10">
        <f>IFERROR(_xlfn.XLOOKUP(D243,Chart_of_Accounts!$A:$A,Chart_of_Accounts!$C:$C,""),"")</f>
        <v>0</v>
      </c>
      <c r="G243" s="10">
        <f>IFERROR(_xlfn.XLOOKUP(D243,Chart_of_Accounts!$A:$A,Chart_of_Accounts!$D:$D,""),"")</f>
        <v>0</v>
      </c>
      <c r="H243" s="10">
        <f>IFERROR(_xlfn.XLOOKUP(D243,Chart_of_Accounts!$A:$A,Chart_of_Accounts!$E:$E,""),"")</f>
        <v>0</v>
      </c>
      <c r="I243" s="10"/>
      <c r="J243" s="11"/>
      <c r="K243" s="11"/>
      <c r="L243" s="11"/>
      <c r="M243" s="11"/>
      <c r="N243" s="11" t="str">
        <f>IF(A243="","",Dashboard!$B$7)</f>
        <v/>
      </c>
      <c r="O243" s="11" t="str">
        <f t="shared" si="10"/>
        <v/>
      </c>
      <c r="P243" s="11" t="str">
        <f t="shared" si="11"/>
        <v/>
      </c>
      <c r="Q243" s="10"/>
      <c r="R243" s="10"/>
      <c r="S243" s="10"/>
      <c r="T243" s="10"/>
      <c r="U243" s="10"/>
    </row>
    <row r="244" spans="1:21">
      <c r="A244" s="18"/>
      <c r="B244" s="10" t="str">
        <f t="shared" si="9"/>
        <v/>
      </c>
      <c r="C244" s="10"/>
      <c r="D244" s="10"/>
      <c r="E244" s="10">
        <f>IFERROR(_xlfn.XLOOKUP(D244,Chart_of_Accounts!$A:$A,Chart_of_Accounts!$B:$B,""),"")</f>
        <v>0</v>
      </c>
      <c r="F244" s="10">
        <f>IFERROR(_xlfn.XLOOKUP(D244,Chart_of_Accounts!$A:$A,Chart_of_Accounts!$C:$C,""),"")</f>
        <v>0</v>
      </c>
      <c r="G244" s="10">
        <f>IFERROR(_xlfn.XLOOKUP(D244,Chart_of_Accounts!$A:$A,Chart_of_Accounts!$D:$D,""),"")</f>
        <v>0</v>
      </c>
      <c r="H244" s="10">
        <f>IFERROR(_xlfn.XLOOKUP(D244,Chart_of_Accounts!$A:$A,Chart_of_Accounts!$E:$E,""),"")</f>
        <v>0</v>
      </c>
      <c r="I244" s="10"/>
      <c r="J244" s="11"/>
      <c r="K244" s="11"/>
      <c r="L244" s="11"/>
      <c r="M244" s="11"/>
      <c r="N244" s="11" t="str">
        <f>IF(A244="","",Dashboard!$B$7)</f>
        <v/>
      </c>
      <c r="O244" s="11" t="str">
        <f t="shared" si="10"/>
        <v/>
      </c>
      <c r="P244" s="11" t="str">
        <f t="shared" si="11"/>
        <v/>
      </c>
      <c r="Q244" s="10"/>
      <c r="R244" s="10"/>
      <c r="S244" s="10"/>
      <c r="T244" s="10"/>
      <c r="U244" s="10"/>
    </row>
    <row r="245" spans="1:21">
      <c r="A245" s="18"/>
      <c r="B245" s="10" t="str">
        <f t="shared" si="9"/>
        <v/>
      </c>
      <c r="C245" s="10"/>
      <c r="D245" s="10"/>
      <c r="E245" s="10">
        <f>IFERROR(_xlfn.XLOOKUP(D245,Chart_of_Accounts!$A:$A,Chart_of_Accounts!$B:$B,""),"")</f>
        <v>0</v>
      </c>
      <c r="F245" s="10">
        <f>IFERROR(_xlfn.XLOOKUP(D245,Chart_of_Accounts!$A:$A,Chart_of_Accounts!$C:$C,""),"")</f>
        <v>0</v>
      </c>
      <c r="G245" s="10">
        <f>IFERROR(_xlfn.XLOOKUP(D245,Chart_of_Accounts!$A:$A,Chart_of_Accounts!$D:$D,""),"")</f>
        <v>0</v>
      </c>
      <c r="H245" s="10">
        <f>IFERROR(_xlfn.XLOOKUP(D245,Chart_of_Accounts!$A:$A,Chart_of_Accounts!$E:$E,""),"")</f>
        <v>0</v>
      </c>
      <c r="I245" s="10"/>
      <c r="J245" s="11"/>
      <c r="K245" s="11"/>
      <c r="L245" s="11"/>
      <c r="M245" s="11"/>
      <c r="N245" s="11" t="str">
        <f>IF(A245="","",Dashboard!$B$7)</f>
        <v/>
      </c>
      <c r="O245" s="11" t="str">
        <f t="shared" si="10"/>
        <v/>
      </c>
      <c r="P245" s="11" t="str">
        <f t="shared" si="11"/>
        <v/>
      </c>
      <c r="Q245" s="10"/>
      <c r="R245" s="10"/>
      <c r="S245" s="10"/>
      <c r="T245" s="10"/>
      <c r="U245" s="10"/>
    </row>
    <row r="246" spans="1:21">
      <c r="A246" s="18"/>
      <c r="B246" s="10" t="str">
        <f t="shared" si="9"/>
        <v/>
      </c>
      <c r="C246" s="10"/>
      <c r="D246" s="10"/>
      <c r="E246" s="10">
        <f>IFERROR(_xlfn.XLOOKUP(D246,Chart_of_Accounts!$A:$A,Chart_of_Accounts!$B:$B,""),"")</f>
        <v>0</v>
      </c>
      <c r="F246" s="10">
        <f>IFERROR(_xlfn.XLOOKUP(D246,Chart_of_Accounts!$A:$A,Chart_of_Accounts!$C:$C,""),"")</f>
        <v>0</v>
      </c>
      <c r="G246" s="10">
        <f>IFERROR(_xlfn.XLOOKUP(D246,Chart_of_Accounts!$A:$A,Chart_of_Accounts!$D:$D,""),"")</f>
        <v>0</v>
      </c>
      <c r="H246" s="10">
        <f>IFERROR(_xlfn.XLOOKUP(D246,Chart_of_Accounts!$A:$A,Chart_of_Accounts!$E:$E,""),"")</f>
        <v>0</v>
      </c>
      <c r="I246" s="10"/>
      <c r="J246" s="11"/>
      <c r="K246" s="11"/>
      <c r="L246" s="11"/>
      <c r="M246" s="11"/>
      <c r="N246" s="11" t="str">
        <f>IF(A246="","",Dashboard!$B$7)</f>
        <v/>
      </c>
      <c r="O246" s="11" t="str">
        <f t="shared" si="10"/>
        <v/>
      </c>
      <c r="P246" s="11" t="str">
        <f t="shared" si="11"/>
        <v/>
      </c>
      <c r="Q246" s="10"/>
      <c r="R246" s="10"/>
      <c r="S246" s="10"/>
      <c r="T246" s="10"/>
      <c r="U246" s="10"/>
    </row>
    <row r="247" spans="1:21">
      <c r="A247" s="18"/>
      <c r="B247" s="10" t="str">
        <f t="shared" si="9"/>
        <v/>
      </c>
      <c r="C247" s="10"/>
      <c r="D247" s="10"/>
      <c r="E247" s="10">
        <f>IFERROR(_xlfn.XLOOKUP(D247,Chart_of_Accounts!$A:$A,Chart_of_Accounts!$B:$B,""),"")</f>
        <v>0</v>
      </c>
      <c r="F247" s="10">
        <f>IFERROR(_xlfn.XLOOKUP(D247,Chart_of_Accounts!$A:$A,Chart_of_Accounts!$C:$C,""),"")</f>
        <v>0</v>
      </c>
      <c r="G247" s="10">
        <f>IFERROR(_xlfn.XLOOKUP(D247,Chart_of_Accounts!$A:$A,Chart_of_Accounts!$D:$D,""),"")</f>
        <v>0</v>
      </c>
      <c r="H247" s="10">
        <f>IFERROR(_xlfn.XLOOKUP(D247,Chart_of_Accounts!$A:$A,Chart_of_Accounts!$E:$E,""),"")</f>
        <v>0</v>
      </c>
      <c r="I247" s="10"/>
      <c r="J247" s="11"/>
      <c r="K247" s="11"/>
      <c r="L247" s="11"/>
      <c r="M247" s="11"/>
      <c r="N247" s="11" t="str">
        <f>IF(A247="","",Dashboard!$B$7)</f>
        <v/>
      </c>
      <c r="O247" s="11" t="str">
        <f t="shared" si="10"/>
        <v/>
      </c>
      <c r="P247" s="11" t="str">
        <f t="shared" si="11"/>
        <v/>
      </c>
      <c r="Q247" s="10"/>
      <c r="R247" s="10"/>
      <c r="S247" s="10"/>
      <c r="T247" s="10"/>
      <c r="U247" s="10"/>
    </row>
    <row r="248" spans="1:21">
      <c r="A248" s="18"/>
      <c r="B248" s="10" t="str">
        <f t="shared" si="9"/>
        <v/>
      </c>
      <c r="C248" s="10"/>
      <c r="D248" s="10"/>
      <c r="E248" s="10">
        <f>IFERROR(_xlfn.XLOOKUP(D248,Chart_of_Accounts!$A:$A,Chart_of_Accounts!$B:$B,""),"")</f>
        <v>0</v>
      </c>
      <c r="F248" s="10">
        <f>IFERROR(_xlfn.XLOOKUP(D248,Chart_of_Accounts!$A:$A,Chart_of_Accounts!$C:$C,""),"")</f>
        <v>0</v>
      </c>
      <c r="G248" s="10">
        <f>IFERROR(_xlfn.XLOOKUP(D248,Chart_of_Accounts!$A:$A,Chart_of_Accounts!$D:$D,""),"")</f>
        <v>0</v>
      </c>
      <c r="H248" s="10">
        <f>IFERROR(_xlfn.XLOOKUP(D248,Chart_of_Accounts!$A:$A,Chart_of_Accounts!$E:$E,""),"")</f>
        <v>0</v>
      </c>
      <c r="I248" s="10"/>
      <c r="J248" s="11"/>
      <c r="K248" s="11"/>
      <c r="L248" s="11"/>
      <c r="M248" s="11"/>
      <c r="N248" s="11" t="str">
        <f>IF(A248="","",Dashboard!$B$7)</f>
        <v/>
      </c>
      <c r="O248" s="11" t="str">
        <f t="shared" si="10"/>
        <v/>
      </c>
      <c r="P248" s="11" t="str">
        <f t="shared" si="11"/>
        <v/>
      </c>
      <c r="Q248" s="10"/>
      <c r="R248" s="10"/>
      <c r="S248" s="10"/>
      <c r="T248" s="10"/>
      <c r="U248" s="10"/>
    </row>
    <row r="249" spans="1:21">
      <c r="A249" s="18"/>
      <c r="B249" s="10" t="str">
        <f t="shared" si="9"/>
        <v/>
      </c>
      <c r="C249" s="10"/>
      <c r="D249" s="10"/>
      <c r="E249" s="10">
        <f>IFERROR(_xlfn.XLOOKUP(D249,Chart_of_Accounts!$A:$A,Chart_of_Accounts!$B:$B,""),"")</f>
        <v>0</v>
      </c>
      <c r="F249" s="10">
        <f>IFERROR(_xlfn.XLOOKUP(D249,Chart_of_Accounts!$A:$A,Chart_of_Accounts!$C:$C,""),"")</f>
        <v>0</v>
      </c>
      <c r="G249" s="10">
        <f>IFERROR(_xlfn.XLOOKUP(D249,Chart_of_Accounts!$A:$A,Chart_of_Accounts!$D:$D,""),"")</f>
        <v>0</v>
      </c>
      <c r="H249" s="10">
        <f>IFERROR(_xlfn.XLOOKUP(D249,Chart_of_Accounts!$A:$A,Chart_of_Accounts!$E:$E,""),"")</f>
        <v>0</v>
      </c>
      <c r="I249" s="10"/>
      <c r="J249" s="11"/>
      <c r="K249" s="11"/>
      <c r="L249" s="11"/>
      <c r="M249" s="11"/>
      <c r="N249" s="11" t="str">
        <f>IF(A249="","",Dashboard!$B$7)</f>
        <v/>
      </c>
      <c r="O249" s="11" t="str">
        <f t="shared" si="10"/>
        <v/>
      </c>
      <c r="P249" s="11" t="str">
        <f t="shared" si="11"/>
        <v/>
      </c>
      <c r="Q249" s="10"/>
      <c r="R249" s="10"/>
      <c r="S249" s="10"/>
      <c r="T249" s="10"/>
      <c r="U249" s="10"/>
    </row>
    <row r="250" spans="1:21">
      <c r="A250" s="18"/>
      <c r="B250" s="10" t="str">
        <f t="shared" si="9"/>
        <v/>
      </c>
      <c r="C250" s="10"/>
      <c r="D250" s="10"/>
      <c r="E250" s="10">
        <f>IFERROR(_xlfn.XLOOKUP(D250,Chart_of_Accounts!$A:$A,Chart_of_Accounts!$B:$B,""),"")</f>
        <v>0</v>
      </c>
      <c r="F250" s="10">
        <f>IFERROR(_xlfn.XLOOKUP(D250,Chart_of_Accounts!$A:$A,Chart_of_Accounts!$C:$C,""),"")</f>
        <v>0</v>
      </c>
      <c r="G250" s="10">
        <f>IFERROR(_xlfn.XLOOKUP(D250,Chart_of_Accounts!$A:$A,Chart_of_Accounts!$D:$D,""),"")</f>
        <v>0</v>
      </c>
      <c r="H250" s="10">
        <f>IFERROR(_xlfn.XLOOKUP(D250,Chart_of_Accounts!$A:$A,Chart_of_Accounts!$E:$E,""),"")</f>
        <v>0</v>
      </c>
      <c r="I250" s="10"/>
      <c r="J250" s="11"/>
      <c r="K250" s="11"/>
      <c r="L250" s="11"/>
      <c r="M250" s="11"/>
      <c r="N250" s="11" t="str">
        <f>IF(A250="","",Dashboard!$B$7)</f>
        <v/>
      </c>
      <c r="O250" s="11" t="str">
        <f t="shared" si="10"/>
        <v/>
      </c>
      <c r="P250" s="11" t="str">
        <f t="shared" si="11"/>
        <v/>
      </c>
      <c r="Q250" s="10"/>
      <c r="R250" s="10"/>
      <c r="S250" s="10"/>
      <c r="T250" s="10"/>
      <c r="U250" s="10"/>
    </row>
    <row r="251" spans="1:21">
      <c r="A251" s="18"/>
      <c r="B251" s="10" t="str">
        <f t="shared" si="9"/>
        <v/>
      </c>
      <c r="C251" s="10"/>
      <c r="D251" s="10"/>
      <c r="E251" s="10">
        <f>IFERROR(_xlfn.XLOOKUP(D251,Chart_of_Accounts!$A:$A,Chart_of_Accounts!$B:$B,""),"")</f>
        <v>0</v>
      </c>
      <c r="F251" s="10">
        <f>IFERROR(_xlfn.XLOOKUP(D251,Chart_of_Accounts!$A:$A,Chart_of_Accounts!$C:$C,""),"")</f>
        <v>0</v>
      </c>
      <c r="G251" s="10">
        <f>IFERROR(_xlfn.XLOOKUP(D251,Chart_of_Accounts!$A:$A,Chart_of_Accounts!$D:$D,""),"")</f>
        <v>0</v>
      </c>
      <c r="H251" s="10">
        <f>IFERROR(_xlfn.XLOOKUP(D251,Chart_of_Accounts!$A:$A,Chart_of_Accounts!$E:$E,""),"")</f>
        <v>0</v>
      </c>
      <c r="I251" s="10"/>
      <c r="J251" s="11"/>
      <c r="K251" s="11"/>
      <c r="L251" s="11"/>
      <c r="M251" s="11"/>
      <c r="N251" s="11" t="str">
        <f>IF(A251="","",Dashboard!$B$7)</f>
        <v/>
      </c>
      <c r="O251" s="11" t="str">
        <f t="shared" si="10"/>
        <v/>
      </c>
      <c r="P251" s="11" t="str">
        <f t="shared" si="11"/>
        <v/>
      </c>
      <c r="Q251" s="10"/>
      <c r="R251" s="10"/>
      <c r="S251" s="10"/>
      <c r="T251" s="10"/>
      <c r="U251" s="10"/>
    </row>
    <row r="252" spans="1:21">
      <c r="A252" s="18"/>
      <c r="B252" s="10" t="str">
        <f t="shared" si="9"/>
        <v/>
      </c>
      <c r="C252" s="10"/>
      <c r="D252" s="10"/>
      <c r="E252" s="10">
        <f>IFERROR(_xlfn.XLOOKUP(D252,Chart_of_Accounts!$A:$A,Chart_of_Accounts!$B:$B,""),"")</f>
        <v>0</v>
      </c>
      <c r="F252" s="10">
        <f>IFERROR(_xlfn.XLOOKUP(D252,Chart_of_Accounts!$A:$A,Chart_of_Accounts!$C:$C,""),"")</f>
        <v>0</v>
      </c>
      <c r="G252" s="10">
        <f>IFERROR(_xlfn.XLOOKUP(D252,Chart_of_Accounts!$A:$A,Chart_of_Accounts!$D:$D,""),"")</f>
        <v>0</v>
      </c>
      <c r="H252" s="10">
        <f>IFERROR(_xlfn.XLOOKUP(D252,Chart_of_Accounts!$A:$A,Chart_of_Accounts!$E:$E,""),"")</f>
        <v>0</v>
      </c>
      <c r="I252" s="10"/>
      <c r="J252" s="11"/>
      <c r="K252" s="11"/>
      <c r="L252" s="11"/>
      <c r="M252" s="11"/>
      <c r="N252" s="11" t="str">
        <f>IF(A252="","",Dashboard!$B$7)</f>
        <v/>
      </c>
      <c r="O252" s="11" t="str">
        <f t="shared" si="10"/>
        <v/>
      </c>
      <c r="P252" s="11" t="str">
        <f t="shared" si="11"/>
        <v/>
      </c>
      <c r="Q252" s="10"/>
      <c r="R252" s="10"/>
      <c r="S252" s="10"/>
      <c r="T252" s="10"/>
      <c r="U252" s="10"/>
    </row>
    <row r="253" spans="1:21">
      <c r="A253" s="18"/>
      <c r="B253" s="10" t="str">
        <f t="shared" si="9"/>
        <v/>
      </c>
      <c r="C253" s="10"/>
      <c r="D253" s="10"/>
      <c r="E253" s="10">
        <f>IFERROR(_xlfn.XLOOKUP(D253,Chart_of_Accounts!$A:$A,Chart_of_Accounts!$B:$B,""),"")</f>
        <v>0</v>
      </c>
      <c r="F253" s="10">
        <f>IFERROR(_xlfn.XLOOKUP(D253,Chart_of_Accounts!$A:$A,Chart_of_Accounts!$C:$C,""),"")</f>
        <v>0</v>
      </c>
      <c r="G253" s="10">
        <f>IFERROR(_xlfn.XLOOKUP(D253,Chart_of_Accounts!$A:$A,Chart_of_Accounts!$D:$D,""),"")</f>
        <v>0</v>
      </c>
      <c r="H253" s="10">
        <f>IFERROR(_xlfn.XLOOKUP(D253,Chart_of_Accounts!$A:$A,Chart_of_Accounts!$E:$E,""),"")</f>
        <v>0</v>
      </c>
      <c r="I253" s="10"/>
      <c r="J253" s="11"/>
      <c r="K253" s="11"/>
      <c r="L253" s="11"/>
      <c r="M253" s="11"/>
      <c r="N253" s="11" t="str">
        <f>IF(A253="","",Dashboard!$B$7)</f>
        <v/>
      </c>
      <c r="O253" s="11" t="str">
        <f t="shared" si="10"/>
        <v/>
      </c>
      <c r="P253" s="11" t="str">
        <f t="shared" si="11"/>
        <v/>
      </c>
      <c r="Q253" s="10"/>
      <c r="R253" s="10"/>
      <c r="S253" s="10"/>
      <c r="T253" s="10"/>
      <c r="U253" s="10"/>
    </row>
    <row r="254" spans="1:21">
      <c r="A254" s="18"/>
      <c r="B254" s="10" t="str">
        <f t="shared" si="9"/>
        <v/>
      </c>
      <c r="C254" s="10"/>
      <c r="D254" s="10"/>
      <c r="E254" s="10">
        <f>IFERROR(_xlfn.XLOOKUP(D254,Chart_of_Accounts!$A:$A,Chart_of_Accounts!$B:$B,""),"")</f>
        <v>0</v>
      </c>
      <c r="F254" s="10">
        <f>IFERROR(_xlfn.XLOOKUP(D254,Chart_of_Accounts!$A:$A,Chart_of_Accounts!$C:$C,""),"")</f>
        <v>0</v>
      </c>
      <c r="G254" s="10">
        <f>IFERROR(_xlfn.XLOOKUP(D254,Chart_of_Accounts!$A:$A,Chart_of_Accounts!$D:$D,""),"")</f>
        <v>0</v>
      </c>
      <c r="H254" s="10">
        <f>IFERROR(_xlfn.XLOOKUP(D254,Chart_of_Accounts!$A:$A,Chart_of_Accounts!$E:$E,""),"")</f>
        <v>0</v>
      </c>
      <c r="I254" s="10"/>
      <c r="J254" s="11"/>
      <c r="K254" s="11"/>
      <c r="L254" s="11"/>
      <c r="M254" s="11"/>
      <c r="N254" s="11" t="str">
        <f>IF(A254="","",Dashboard!$B$7)</f>
        <v/>
      </c>
      <c r="O254" s="11" t="str">
        <f t="shared" si="10"/>
        <v/>
      </c>
      <c r="P254" s="11" t="str">
        <f t="shared" si="11"/>
        <v/>
      </c>
      <c r="Q254" s="10"/>
      <c r="R254" s="10"/>
      <c r="S254" s="10"/>
      <c r="T254" s="10"/>
      <c r="U254" s="10"/>
    </row>
    <row r="255" spans="1:21">
      <c r="A255" s="18"/>
      <c r="B255" s="10" t="str">
        <f t="shared" si="9"/>
        <v/>
      </c>
      <c r="C255" s="10"/>
      <c r="D255" s="10"/>
      <c r="E255" s="10">
        <f>IFERROR(_xlfn.XLOOKUP(D255,Chart_of_Accounts!$A:$A,Chart_of_Accounts!$B:$B,""),"")</f>
        <v>0</v>
      </c>
      <c r="F255" s="10">
        <f>IFERROR(_xlfn.XLOOKUP(D255,Chart_of_Accounts!$A:$A,Chart_of_Accounts!$C:$C,""),"")</f>
        <v>0</v>
      </c>
      <c r="G255" s="10">
        <f>IFERROR(_xlfn.XLOOKUP(D255,Chart_of_Accounts!$A:$A,Chart_of_Accounts!$D:$D,""),"")</f>
        <v>0</v>
      </c>
      <c r="H255" s="10">
        <f>IFERROR(_xlfn.XLOOKUP(D255,Chart_of_Accounts!$A:$A,Chart_of_Accounts!$E:$E,""),"")</f>
        <v>0</v>
      </c>
      <c r="I255" s="10"/>
      <c r="J255" s="11"/>
      <c r="K255" s="11"/>
      <c r="L255" s="11"/>
      <c r="M255" s="11"/>
      <c r="N255" s="11" t="str">
        <f>IF(A255="","",Dashboard!$B$7)</f>
        <v/>
      </c>
      <c r="O255" s="11" t="str">
        <f t="shared" si="10"/>
        <v/>
      </c>
      <c r="P255" s="11" t="str">
        <f t="shared" si="11"/>
        <v/>
      </c>
      <c r="Q255" s="10"/>
      <c r="R255" s="10"/>
      <c r="S255" s="10"/>
      <c r="T255" s="10"/>
      <c r="U255" s="10"/>
    </row>
    <row r="256" spans="1:21">
      <c r="A256" s="18"/>
      <c r="B256" s="10" t="str">
        <f t="shared" si="9"/>
        <v/>
      </c>
      <c r="C256" s="10"/>
      <c r="D256" s="10"/>
      <c r="E256" s="10">
        <f>IFERROR(_xlfn.XLOOKUP(D256,Chart_of_Accounts!$A:$A,Chart_of_Accounts!$B:$B,""),"")</f>
        <v>0</v>
      </c>
      <c r="F256" s="10">
        <f>IFERROR(_xlfn.XLOOKUP(D256,Chart_of_Accounts!$A:$A,Chart_of_Accounts!$C:$C,""),"")</f>
        <v>0</v>
      </c>
      <c r="G256" s="10">
        <f>IFERROR(_xlfn.XLOOKUP(D256,Chart_of_Accounts!$A:$A,Chart_of_Accounts!$D:$D,""),"")</f>
        <v>0</v>
      </c>
      <c r="H256" s="10">
        <f>IFERROR(_xlfn.XLOOKUP(D256,Chart_of_Accounts!$A:$A,Chart_of_Accounts!$E:$E,""),"")</f>
        <v>0</v>
      </c>
      <c r="I256" s="10"/>
      <c r="J256" s="11"/>
      <c r="K256" s="11"/>
      <c r="L256" s="11"/>
      <c r="M256" s="11"/>
      <c r="N256" s="11" t="str">
        <f>IF(A256="","",Dashboard!$B$7)</f>
        <v/>
      </c>
      <c r="O256" s="11" t="str">
        <f t="shared" si="10"/>
        <v/>
      </c>
      <c r="P256" s="11" t="str">
        <f t="shared" si="11"/>
        <v/>
      </c>
      <c r="Q256" s="10"/>
      <c r="R256" s="10"/>
      <c r="S256" s="10"/>
      <c r="T256" s="10"/>
      <c r="U256" s="10"/>
    </row>
    <row r="257" spans="1:21">
      <c r="A257" s="18"/>
      <c r="B257" s="10" t="str">
        <f t="shared" si="9"/>
        <v/>
      </c>
      <c r="C257" s="10"/>
      <c r="D257" s="10"/>
      <c r="E257" s="10">
        <f>IFERROR(_xlfn.XLOOKUP(D257,Chart_of_Accounts!$A:$A,Chart_of_Accounts!$B:$B,""),"")</f>
        <v>0</v>
      </c>
      <c r="F257" s="10">
        <f>IFERROR(_xlfn.XLOOKUP(D257,Chart_of_Accounts!$A:$A,Chart_of_Accounts!$C:$C,""),"")</f>
        <v>0</v>
      </c>
      <c r="G257" s="10">
        <f>IFERROR(_xlfn.XLOOKUP(D257,Chart_of_Accounts!$A:$A,Chart_of_Accounts!$D:$D,""),"")</f>
        <v>0</v>
      </c>
      <c r="H257" s="10">
        <f>IFERROR(_xlfn.XLOOKUP(D257,Chart_of_Accounts!$A:$A,Chart_of_Accounts!$E:$E,""),"")</f>
        <v>0</v>
      </c>
      <c r="I257" s="10"/>
      <c r="J257" s="11"/>
      <c r="K257" s="11"/>
      <c r="L257" s="11"/>
      <c r="M257" s="11"/>
      <c r="N257" s="11" t="str">
        <f>IF(A257="","",Dashboard!$B$7)</f>
        <v/>
      </c>
      <c r="O257" s="11" t="str">
        <f t="shared" si="10"/>
        <v/>
      </c>
      <c r="P257" s="11" t="str">
        <f t="shared" si="11"/>
        <v/>
      </c>
      <c r="Q257" s="10"/>
      <c r="R257" s="10"/>
      <c r="S257" s="10"/>
      <c r="T257" s="10"/>
      <c r="U257" s="10"/>
    </row>
    <row r="258" spans="1:21">
      <c r="A258" s="18"/>
      <c r="B258" s="10" t="str">
        <f t="shared" ref="B258:B300" si="12">IF(A258="","",TEXT(A258,"mmm-yy"))</f>
        <v/>
      </c>
      <c r="C258" s="10"/>
      <c r="D258" s="10"/>
      <c r="E258" s="10">
        <f>IFERROR(_xlfn.XLOOKUP(D258,Chart_of_Accounts!$A:$A,Chart_of_Accounts!$B:$B,""),"")</f>
        <v>0</v>
      </c>
      <c r="F258" s="10">
        <f>IFERROR(_xlfn.XLOOKUP(D258,Chart_of_Accounts!$A:$A,Chart_of_Accounts!$C:$C,""),"")</f>
        <v>0</v>
      </c>
      <c r="G258" s="10">
        <f>IFERROR(_xlfn.XLOOKUP(D258,Chart_of_Accounts!$A:$A,Chart_of_Accounts!$D:$D,""),"")</f>
        <v>0</v>
      </c>
      <c r="H258" s="10">
        <f>IFERROR(_xlfn.XLOOKUP(D258,Chart_of_Accounts!$A:$A,Chart_of_Accounts!$E:$E,""),"")</f>
        <v>0</v>
      </c>
      <c r="I258" s="10"/>
      <c r="J258" s="11"/>
      <c r="K258" s="11"/>
      <c r="L258" s="11"/>
      <c r="M258" s="11"/>
      <c r="N258" s="11" t="str">
        <f>IF(A258="","",Dashboard!$B$7)</f>
        <v/>
      </c>
      <c r="O258" s="11" t="str">
        <f t="shared" ref="O258:O300" si="13">IF(L258="","",L258/N258)</f>
        <v/>
      </c>
      <c r="P258" s="11" t="str">
        <f t="shared" ref="P258:P300" si="14">IF(M258="","",M258/N258)</f>
        <v/>
      </c>
      <c r="Q258" s="10"/>
      <c r="R258" s="10"/>
      <c r="S258" s="10"/>
      <c r="T258" s="10"/>
      <c r="U258" s="10"/>
    </row>
    <row r="259" spans="1:21">
      <c r="A259" s="18"/>
      <c r="B259" s="10" t="str">
        <f t="shared" si="12"/>
        <v/>
      </c>
      <c r="C259" s="10"/>
      <c r="D259" s="10"/>
      <c r="E259" s="10">
        <f>IFERROR(_xlfn.XLOOKUP(D259,Chart_of_Accounts!$A:$A,Chart_of_Accounts!$B:$B,""),"")</f>
        <v>0</v>
      </c>
      <c r="F259" s="10">
        <f>IFERROR(_xlfn.XLOOKUP(D259,Chart_of_Accounts!$A:$A,Chart_of_Accounts!$C:$C,""),"")</f>
        <v>0</v>
      </c>
      <c r="G259" s="10">
        <f>IFERROR(_xlfn.XLOOKUP(D259,Chart_of_Accounts!$A:$A,Chart_of_Accounts!$D:$D,""),"")</f>
        <v>0</v>
      </c>
      <c r="H259" s="10">
        <f>IFERROR(_xlfn.XLOOKUP(D259,Chart_of_Accounts!$A:$A,Chart_of_Accounts!$E:$E,""),"")</f>
        <v>0</v>
      </c>
      <c r="I259" s="10"/>
      <c r="J259" s="11"/>
      <c r="K259" s="11"/>
      <c r="L259" s="11"/>
      <c r="M259" s="11"/>
      <c r="N259" s="11" t="str">
        <f>IF(A259="","",Dashboard!$B$7)</f>
        <v/>
      </c>
      <c r="O259" s="11" t="str">
        <f t="shared" si="13"/>
        <v/>
      </c>
      <c r="P259" s="11" t="str">
        <f t="shared" si="14"/>
        <v/>
      </c>
      <c r="Q259" s="10"/>
      <c r="R259" s="10"/>
      <c r="S259" s="10"/>
      <c r="T259" s="10"/>
      <c r="U259" s="10"/>
    </row>
    <row r="260" spans="1:21">
      <c r="A260" s="18"/>
      <c r="B260" s="10" t="str">
        <f t="shared" si="12"/>
        <v/>
      </c>
      <c r="C260" s="10"/>
      <c r="D260" s="10"/>
      <c r="E260" s="10">
        <f>IFERROR(_xlfn.XLOOKUP(D260,Chart_of_Accounts!$A:$A,Chart_of_Accounts!$B:$B,""),"")</f>
        <v>0</v>
      </c>
      <c r="F260" s="10">
        <f>IFERROR(_xlfn.XLOOKUP(D260,Chart_of_Accounts!$A:$A,Chart_of_Accounts!$C:$C,""),"")</f>
        <v>0</v>
      </c>
      <c r="G260" s="10">
        <f>IFERROR(_xlfn.XLOOKUP(D260,Chart_of_Accounts!$A:$A,Chart_of_Accounts!$D:$D,""),"")</f>
        <v>0</v>
      </c>
      <c r="H260" s="10">
        <f>IFERROR(_xlfn.XLOOKUP(D260,Chart_of_Accounts!$A:$A,Chart_of_Accounts!$E:$E,""),"")</f>
        <v>0</v>
      </c>
      <c r="I260" s="10"/>
      <c r="J260" s="11"/>
      <c r="K260" s="11"/>
      <c r="L260" s="11"/>
      <c r="M260" s="11"/>
      <c r="N260" s="11" t="str">
        <f>IF(A260="","",Dashboard!$B$7)</f>
        <v/>
      </c>
      <c r="O260" s="11" t="str">
        <f t="shared" si="13"/>
        <v/>
      </c>
      <c r="P260" s="11" t="str">
        <f t="shared" si="14"/>
        <v/>
      </c>
      <c r="Q260" s="10"/>
      <c r="R260" s="10"/>
      <c r="S260" s="10"/>
      <c r="T260" s="10"/>
      <c r="U260" s="10"/>
    </row>
    <row r="261" spans="1:21">
      <c r="A261" s="18"/>
      <c r="B261" s="10" t="str">
        <f t="shared" si="12"/>
        <v/>
      </c>
      <c r="C261" s="10"/>
      <c r="D261" s="10"/>
      <c r="E261" s="10">
        <f>IFERROR(_xlfn.XLOOKUP(D261,Chart_of_Accounts!$A:$A,Chart_of_Accounts!$B:$B,""),"")</f>
        <v>0</v>
      </c>
      <c r="F261" s="10">
        <f>IFERROR(_xlfn.XLOOKUP(D261,Chart_of_Accounts!$A:$A,Chart_of_Accounts!$C:$C,""),"")</f>
        <v>0</v>
      </c>
      <c r="G261" s="10">
        <f>IFERROR(_xlfn.XLOOKUP(D261,Chart_of_Accounts!$A:$A,Chart_of_Accounts!$D:$D,""),"")</f>
        <v>0</v>
      </c>
      <c r="H261" s="10">
        <f>IFERROR(_xlfn.XLOOKUP(D261,Chart_of_Accounts!$A:$A,Chart_of_Accounts!$E:$E,""),"")</f>
        <v>0</v>
      </c>
      <c r="I261" s="10"/>
      <c r="J261" s="11"/>
      <c r="K261" s="11"/>
      <c r="L261" s="11"/>
      <c r="M261" s="11"/>
      <c r="N261" s="11" t="str">
        <f>IF(A261="","",Dashboard!$B$7)</f>
        <v/>
      </c>
      <c r="O261" s="11" t="str">
        <f t="shared" si="13"/>
        <v/>
      </c>
      <c r="P261" s="11" t="str">
        <f t="shared" si="14"/>
        <v/>
      </c>
      <c r="Q261" s="10"/>
      <c r="R261" s="10"/>
      <c r="S261" s="10"/>
      <c r="T261" s="10"/>
      <c r="U261" s="10"/>
    </row>
    <row r="262" spans="1:21">
      <c r="A262" s="18"/>
      <c r="B262" s="10" t="str">
        <f t="shared" si="12"/>
        <v/>
      </c>
      <c r="C262" s="10"/>
      <c r="D262" s="10"/>
      <c r="E262" s="10">
        <f>IFERROR(_xlfn.XLOOKUP(D262,Chart_of_Accounts!$A:$A,Chart_of_Accounts!$B:$B,""),"")</f>
        <v>0</v>
      </c>
      <c r="F262" s="10">
        <f>IFERROR(_xlfn.XLOOKUP(D262,Chart_of_Accounts!$A:$A,Chart_of_Accounts!$C:$C,""),"")</f>
        <v>0</v>
      </c>
      <c r="G262" s="10">
        <f>IFERROR(_xlfn.XLOOKUP(D262,Chart_of_Accounts!$A:$A,Chart_of_Accounts!$D:$D,""),"")</f>
        <v>0</v>
      </c>
      <c r="H262" s="10">
        <f>IFERROR(_xlfn.XLOOKUP(D262,Chart_of_Accounts!$A:$A,Chart_of_Accounts!$E:$E,""),"")</f>
        <v>0</v>
      </c>
      <c r="I262" s="10"/>
      <c r="J262" s="11"/>
      <c r="K262" s="11"/>
      <c r="L262" s="11"/>
      <c r="M262" s="11"/>
      <c r="N262" s="11" t="str">
        <f>IF(A262="","",Dashboard!$B$7)</f>
        <v/>
      </c>
      <c r="O262" s="11" t="str">
        <f t="shared" si="13"/>
        <v/>
      </c>
      <c r="P262" s="11" t="str">
        <f t="shared" si="14"/>
        <v/>
      </c>
      <c r="Q262" s="10"/>
      <c r="R262" s="10"/>
      <c r="S262" s="10"/>
      <c r="T262" s="10"/>
      <c r="U262" s="10"/>
    </row>
    <row r="263" spans="1:21">
      <c r="A263" s="18"/>
      <c r="B263" s="10" t="str">
        <f t="shared" si="12"/>
        <v/>
      </c>
      <c r="C263" s="10"/>
      <c r="D263" s="10"/>
      <c r="E263" s="10">
        <f>IFERROR(_xlfn.XLOOKUP(D263,Chart_of_Accounts!$A:$A,Chart_of_Accounts!$B:$B,""),"")</f>
        <v>0</v>
      </c>
      <c r="F263" s="10">
        <f>IFERROR(_xlfn.XLOOKUP(D263,Chart_of_Accounts!$A:$A,Chart_of_Accounts!$C:$C,""),"")</f>
        <v>0</v>
      </c>
      <c r="G263" s="10">
        <f>IFERROR(_xlfn.XLOOKUP(D263,Chart_of_Accounts!$A:$A,Chart_of_Accounts!$D:$D,""),"")</f>
        <v>0</v>
      </c>
      <c r="H263" s="10">
        <f>IFERROR(_xlfn.XLOOKUP(D263,Chart_of_Accounts!$A:$A,Chart_of_Accounts!$E:$E,""),"")</f>
        <v>0</v>
      </c>
      <c r="I263" s="10"/>
      <c r="J263" s="11"/>
      <c r="K263" s="11"/>
      <c r="L263" s="11"/>
      <c r="M263" s="11"/>
      <c r="N263" s="11" t="str">
        <f>IF(A263="","",Dashboard!$B$7)</f>
        <v/>
      </c>
      <c r="O263" s="11" t="str">
        <f t="shared" si="13"/>
        <v/>
      </c>
      <c r="P263" s="11" t="str">
        <f t="shared" si="14"/>
        <v/>
      </c>
      <c r="Q263" s="10"/>
      <c r="R263" s="10"/>
      <c r="S263" s="10"/>
      <c r="T263" s="10"/>
      <c r="U263" s="10"/>
    </row>
    <row r="264" spans="1:21">
      <c r="A264" s="18"/>
      <c r="B264" s="10" t="str">
        <f t="shared" si="12"/>
        <v/>
      </c>
      <c r="C264" s="10"/>
      <c r="D264" s="10"/>
      <c r="E264" s="10">
        <f>IFERROR(_xlfn.XLOOKUP(D264,Chart_of_Accounts!$A:$A,Chart_of_Accounts!$B:$B,""),"")</f>
        <v>0</v>
      </c>
      <c r="F264" s="10">
        <f>IFERROR(_xlfn.XLOOKUP(D264,Chart_of_Accounts!$A:$A,Chart_of_Accounts!$C:$C,""),"")</f>
        <v>0</v>
      </c>
      <c r="G264" s="10">
        <f>IFERROR(_xlfn.XLOOKUP(D264,Chart_of_Accounts!$A:$A,Chart_of_Accounts!$D:$D,""),"")</f>
        <v>0</v>
      </c>
      <c r="H264" s="10">
        <f>IFERROR(_xlfn.XLOOKUP(D264,Chart_of_Accounts!$A:$A,Chart_of_Accounts!$E:$E,""),"")</f>
        <v>0</v>
      </c>
      <c r="I264" s="10"/>
      <c r="J264" s="11"/>
      <c r="K264" s="11"/>
      <c r="L264" s="11"/>
      <c r="M264" s="11"/>
      <c r="N264" s="11" t="str">
        <f>IF(A264="","",Dashboard!$B$7)</f>
        <v/>
      </c>
      <c r="O264" s="11" t="str">
        <f t="shared" si="13"/>
        <v/>
      </c>
      <c r="P264" s="11" t="str">
        <f t="shared" si="14"/>
        <v/>
      </c>
      <c r="Q264" s="10"/>
      <c r="R264" s="10"/>
      <c r="S264" s="10"/>
      <c r="T264" s="10"/>
      <c r="U264" s="10"/>
    </row>
    <row r="265" spans="1:21">
      <c r="A265" s="18"/>
      <c r="B265" s="10" t="str">
        <f t="shared" si="12"/>
        <v/>
      </c>
      <c r="C265" s="10"/>
      <c r="D265" s="10"/>
      <c r="E265" s="10">
        <f>IFERROR(_xlfn.XLOOKUP(D265,Chart_of_Accounts!$A:$A,Chart_of_Accounts!$B:$B,""),"")</f>
        <v>0</v>
      </c>
      <c r="F265" s="10">
        <f>IFERROR(_xlfn.XLOOKUP(D265,Chart_of_Accounts!$A:$A,Chart_of_Accounts!$C:$C,""),"")</f>
        <v>0</v>
      </c>
      <c r="G265" s="10">
        <f>IFERROR(_xlfn.XLOOKUP(D265,Chart_of_Accounts!$A:$A,Chart_of_Accounts!$D:$D,""),"")</f>
        <v>0</v>
      </c>
      <c r="H265" s="10">
        <f>IFERROR(_xlfn.XLOOKUP(D265,Chart_of_Accounts!$A:$A,Chart_of_Accounts!$E:$E,""),"")</f>
        <v>0</v>
      </c>
      <c r="I265" s="10"/>
      <c r="J265" s="11"/>
      <c r="K265" s="11"/>
      <c r="L265" s="11"/>
      <c r="M265" s="11"/>
      <c r="N265" s="11" t="str">
        <f>IF(A265="","",Dashboard!$B$7)</f>
        <v/>
      </c>
      <c r="O265" s="11" t="str">
        <f t="shared" si="13"/>
        <v/>
      </c>
      <c r="P265" s="11" t="str">
        <f t="shared" si="14"/>
        <v/>
      </c>
      <c r="Q265" s="10"/>
      <c r="R265" s="10"/>
      <c r="S265" s="10"/>
      <c r="T265" s="10"/>
      <c r="U265" s="10"/>
    </row>
    <row r="266" spans="1:21">
      <c r="A266" s="18"/>
      <c r="B266" s="10" t="str">
        <f t="shared" si="12"/>
        <v/>
      </c>
      <c r="C266" s="10"/>
      <c r="D266" s="10"/>
      <c r="E266" s="10">
        <f>IFERROR(_xlfn.XLOOKUP(D266,Chart_of_Accounts!$A:$A,Chart_of_Accounts!$B:$B,""),"")</f>
        <v>0</v>
      </c>
      <c r="F266" s="10">
        <f>IFERROR(_xlfn.XLOOKUP(D266,Chart_of_Accounts!$A:$A,Chart_of_Accounts!$C:$C,""),"")</f>
        <v>0</v>
      </c>
      <c r="G266" s="10">
        <f>IFERROR(_xlfn.XLOOKUP(D266,Chart_of_Accounts!$A:$A,Chart_of_Accounts!$D:$D,""),"")</f>
        <v>0</v>
      </c>
      <c r="H266" s="10">
        <f>IFERROR(_xlfn.XLOOKUP(D266,Chart_of_Accounts!$A:$A,Chart_of_Accounts!$E:$E,""),"")</f>
        <v>0</v>
      </c>
      <c r="I266" s="10"/>
      <c r="J266" s="11"/>
      <c r="K266" s="11"/>
      <c r="L266" s="11"/>
      <c r="M266" s="11"/>
      <c r="N266" s="11" t="str">
        <f>IF(A266="","",Dashboard!$B$7)</f>
        <v/>
      </c>
      <c r="O266" s="11" t="str">
        <f t="shared" si="13"/>
        <v/>
      </c>
      <c r="P266" s="11" t="str">
        <f t="shared" si="14"/>
        <v/>
      </c>
      <c r="Q266" s="10"/>
      <c r="R266" s="10"/>
      <c r="S266" s="10"/>
      <c r="T266" s="10"/>
      <c r="U266" s="10"/>
    </row>
    <row r="267" spans="1:21">
      <c r="A267" s="18"/>
      <c r="B267" s="10" t="str">
        <f t="shared" si="12"/>
        <v/>
      </c>
      <c r="C267" s="10"/>
      <c r="D267" s="10"/>
      <c r="E267" s="10">
        <f>IFERROR(_xlfn.XLOOKUP(D267,Chart_of_Accounts!$A:$A,Chart_of_Accounts!$B:$B,""),"")</f>
        <v>0</v>
      </c>
      <c r="F267" s="10">
        <f>IFERROR(_xlfn.XLOOKUP(D267,Chart_of_Accounts!$A:$A,Chart_of_Accounts!$C:$C,""),"")</f>
        <v>0</v>
      </c>
      <c r="G267" s="10">
        <f>IFERROR(_xlfn.XLOOKUP(D267,Chart_of_Accounts!$A:$A,Chart_of_Accounts!$D:$D,""),"")</f>
        <v>0</v>
      </c>
      <c r="H267" s="10">
        <f>IFERROR(_xlfn.XLOOKUP(D267,Chart_of_Accounts!$A:$A,Chart_of_Accounts!$E:$E,""),"")</f>
        <v>0</v>
      </c>
      <c r="I267" s="10"/>
      <c r="J267" s="11"/>
      <c r="K267" s="11"/>
      <c r="L267" s="11"/>
      <c r="M267" s="11"/>
      <c r="N267" s="11" t="str">
        <f>IF(A267="","",Dashboard!$B$7)</f>
        <v/>
      </c>
      <c r="O267" s="11" t="str">
        <f t="shared" si="13"/>
        <v/>
      </c>
      <c r="P267" s="11" t="str">
        <f t="shared" si="14"/>
        <v/>
      </c>
      <c r="Q267" s="10"/>
      <c r="R267" s="10"/>
      <c r="S267" s="10"/>
      <c r="T267" s="10"/>
      <c r="U267" s="10"/>
    </row>
    <row r="268" spans="1:21">
      <c r="A268" s="18"/>
      <c r="B268" s="10" t="str">
        <f t="shared" si="12"/>
        <v/>
      </c>
      <c r="C268" s="10"/>
      <c r="D268" s="10"/>
      <c r="E268" s="10">
        <f>IFERROR(_xlfn.XLOOKUP(D268,Chart_of_Accounts!$A:$A,Chart_of_Accounts!$B:$B,""),"")</f>
        <v>0</v>
      </c>
      <c r="F268" s="10">
        <f>IFERROR(_xlfn.XLOOKUP(D268,Chart_of_Accounts!$A:$A,Chart_of_Accounts!$C:$C,""),"")</f>
        <v>0</v>
      </c>
      <c r="G268" s="10">
        <f>IFERROR(_xlfn.XLOOKUP(D268,Chart_of_Accounts!$A:$A,Chart_of_Accounts!$D:$D,""),"")</f>
        <v>0</v>
      </c>
      <c r="H268" s="10">
        <f>IFERROR(_xlfn.XLOOKUP(D268,Chart_of_Accounts!$A:$A,Chart_of_Accounts!$E:$E,""),"")</f>
        <v>0</v>
      </c>
      <c r="I268" s="10"/>
      <c r="J268" s="11"/>
      <c r="K268" s="11"/>
      <c r="L268" s="11"/>
      <c r="M268" s="11"/>
      <c r="N268" s="11" t="str">
        <f>IF(A268="","",Dashboard!$B$7)</f>
        <v/>
      </c>
      <c r="O268" s="11" t="str">
        <f t="shared" si="13"/>
        <v/>
      </c>
      <c r="P268" s="11" t="str">
        <f t="shared" si="14"/>
        <v/>
      </c>
      <c r="Q268" s="10"/>
      <c r="R268" s="10"/>
      <c r="S268" s="10"/>
      <c r="T268" s="10"/>
      <c r="U268" s="10"/>
    </row>
    <row r="269" spans="1:21">
      <c r="A269" s="18"/>
      <c r="B269" s="10" t="str">
        <f t="shared" si="12"/>
        <v/>
      </c>
      <c r="C269" s="10"/>
      <c r="D269" s="10"/>
      <c r="E269" s="10">
        <f>IFERROR(_xlfn.XLOOKUP(D269,Chart_of_Accounts!$A:$A,Chart_of_Accounts!$B:$B,""),"")</f>
        <v>0</v>
      </c>
      <c r="F269" s="10">
        <f>IFERROR(_xlfn.XLOOKUP(D269,Chart_of_Accounts!$A:$A,Chart_of_Accounts!$C:$C,""),"")</f>
        <v>0</v>
      </c>
      <c r="G269" s="10">
        <f>IFERROR(_xlfn.XLOOKUP(D269,Chart_of_Accounts!$A:$A,Chart_of_Accounts!$D:$D,""),"")</f>
        <v>0</v>
      </c>
      <c r="H269" s="10">
        <f>IFERROR(_xlfn.XLOOKUP(D269,Chart_of_Accounts!$A:$A,Chart_of_Accounts!$E:$E,""),"")</f>
        <v>0</v>
      </c>
      <c r="I269" s="10"/>
      <c r="J269" s="11"/>
      <c r="K269" s="11"/>
      <c r="L269" s="11"/>
      <c r="M269" s="11"/>
      <c r="N269" s="11" t="str">
        <f>IF(A269="","",Dashboard!$B$7)</f>
        <v/>
      </c>
      <c r="O269" s="11" t="str">
        <f t="shared" si="13"/>
        <v/>
      </c>
      <c r="P269" s="11" t="str">
        <f t="shared" si="14"/>
        <v/>
      </c>
      <c r="Q269" s="10"/>
      <c r="R269" s="10"/>
      <c r="S269" s="10"/>
      <c r="T269" s="10"/>
      <c r="U269" s="10"/>
    </row>
    <row r="270" spans="1:21">
      <c r="A270" s="18"/>
      <c r="B270" s="10" t="str">
        <f t="shared" si="12"/>
        <v/>
      </c>
      <c r="C270" s="10"/>
      <c r="D270" s="10"/>
      <c r="E270" s="10">
        <f>IFERROR(_xlfn.XLOOKUP(D270,Chart_of_Accounts!$A:$A,Chart_of_Accounts!$B:$B,""),"")</f>
        <v>0</v>
      </c>
      <c r="F270" s="10">
        <f>IFERROR(_xlfn.XLOOKUP(D270,Chart_of_Accounts!$A:$A,Chart_of_Accounts!$C:$C,""),"")</f>
        <v>0</v>
      </c>
      <c r="G270" s="10">
        <f>IFERROR(_xlfn.XLOOKUP(D270,Chart_of_Accounts!$A:$A,Chart_of_Accounts!$D:$D,""),"")</f>
        <v>0</v>
      </c>
      <c r="H270" s="10">
        <f>IFERROR(_xlfn.XLOOKUP(D270,Chart_of_Accounts!$A:$A,Chart_of_Accounts!$E:$E,""),"")</f>
        <v>0</v>
      </c>
      <c r="I270" s="10"/>
      <c r="J270" s="11"/>
      <c r="K270" s="11"/>
      <c r="L270" s="11"/>
      <c r="M270" s="11"/>
      <c r="N270" s="11" t="str">
        <f>IF(A270="","",Dashboard!$B$7)</f>
        <v/>
      </c>
      <c r="O270" s="11" t="str">
        <f t="shared" si="13"/>
        <v/>
      </c>
      <c r="P270" s="11" t="str">
        <f t="shared" si="14"/>
        <v/>
      </c>
      <c r="Q270" s="10"/>
      <c r="R270" s="10"/>
      <c r="S270" s="10"/>
      <c r="T270" s="10"/>
      <c r="U270" s="10"/>
    </row>
    <row r="271" spans="1:21">
      <c r="A271" s="18"/>
      <c r="B271" s="10" t="str">
        <f t="shared" si="12"/>
        <v/>
      </c>
      <c r="C271" s="10"/>
      <c r="D271" s="10"/>
      <c r="E271" s="10">
        <f>IFERROR(_xlfn.XLOOKUP(D271,Chart_of_Accounts!$A:$A,Chart_of_Accounts!$B:$B,""),"")</f>
        <v>0</v>
      </c>
      <c r="F271" s="10">
        <f>IFERROR(_xlfn.XLOOKUP(D271,Chart_of_Accounts!$A:$A,Chart_of_Accounts!$C:$C,""),"")</f>
        <v>0</v>
      </c>
      <c r="G271" s="10">
        <f>IFERROR(_xlfn.XLOOKUP(D271,Chart_of_Accounts!$A:$A,Chart_of_Accounts!$D:$D,""),"")</f>
        <v>0</v>
      </c>
      <c r="H271" s="10">
        <f>IFERROR(_xlfn.XLOOKUP(D271,Chart_of_Accounts!$A:$A,Chart_of_Accounts!$E:$E,""),"")</f>
        <v>0</v>
      </c>
      <c r="I271" s="10"/>
      <c r="J271" s="11"/>
      <c r="K271" s="11"/>
      <c r="L271" s="11"/>
      <c r="M271" s="11"/>
      <c r="N271" s="11" t="str">
        <f>IF(A271="","",Dashboard!$B$7)</f>
        <v/>
      </c>
      <c r="O271" s="11" t="str">
        <f t="shared" si="13"/>
        <v/>
      </c>
      <c r="P271" s="11" t="str">
        <f t="shared" si="14"/>
        <v/>
      </c>
      <c r="Q271" s="10"/>
      <c r="R271" s="10"/>
      <c r="S271" s="10"/>
      <c r="T271" s="10"/>
      <c r="U271" s="10"/>
    </row>
    <row r="272" spans="1:21">
      <c r="A272" s="18"/>
      <c r="B272" s="10" t="str">
        <f t="shared" si="12"/>
        <v/>
      </c>
      <c r="C272" s="10"/>
      <c r="D272" s="10"/>
      <c r="E272" s="10">
        <f>IFERROR(_xlfn.XLOOKUP(D272,Chart_of_Accounts!$A:$A,Chart_of_Accounts!$B:$B,""),"")</f>
        <v>0</v>
      </c>
      <c r="F272" s="10">
        <f>IFERROR(_xlfn.XLOOKUP(D272,Chart_of_Accounts!$A:$A,Chart_of_Accounts!$C:$C,""),"")</f>
        <v>0</v>
      </c>
      <c r="G272" s="10">
        <f>IFERROR(_xlfn.XLOOKUP(D272,Chart_of_Accounts!$A:$A,Chart_of_Accounts!$D:$D,""),"")</f>
        <v>0</v>
      </c>
      <c r="H272" s="10">
        <f>IFERROR(_xlfn.XLOOKUP(D272,Chart_of_Accounts!$A:$A,Chart_of_Accounts!$E:$E,""),"")</f>
        <v>0</v>
      </c>
      <c r="I272" s="10"/>
      <c r="J272" s="11"/>
      <c r="K272" s="11"/>
      <c r="L272" s="11"/>
      <c r="M272" s="11"/>
      <c r="N272" s="11" t="str">
        <f>IF(A272="","",Dashboard!$B$7)</f>
        <v/>
      </c>
      <c r="O272" s="11" t="str">
        <f t="shared" si="13"/>
        <v/>
      </c>
      <c r="P272" s="11" t="str">
        <f t="shared" si="14"/>
        <v/>
      </c>
      <c r="Q272" s="10"/>
      <c r="R272" s="10"/>
      <c r="S272" s="10"/>
      <c r="T272" s="10"/>
      <c r="U272" s="10"/>
    </row>
    <row r="273" spans="1:21">
      <c r="A273" s="18"/>
      <c r="B273" s="10" t="str">
        <f t="shared" si="12"/>
        <v/>
      </c>
      <c r="C273" s="10"/>
      <c r="D273" s="10"/>
      <c r="E273" s="10">
        <f>IFERROR(_xlfn.XLOOKUP(D273,Chart_of_Accounts!$A:$A,Chart_of_Accounts!$B:$B,""),"")</f>
        <v>0</v>
      </c>
      <c r="F273" s="10">
        <f>IFERROR(_xlfn.XLOOKUP(D273,Chart_of_Accounts!$A:$A,Chart_of_Accounts!$C:$C,""),"")</f>
        <v>0</v>
      </c>
      <c r="G273" s="10">
        <f>IFERROR(_xlfn.XLOOKUP(D273,Chart_of_Accounts!$A:$A,Chart_of_Accounts!$D:$D,""),"")</f>
        <v>0</v>
      </c>
      <c r="H273" s="10">
        <f>IFERROR(_xlfn.XLOOKUP(D273,Chart_of_Accounts!$A:$A,Chart_of_Accounts!$E:$E,""),"")</f>
        <v>0</v>
      </c>
      <c r="I273" s="10"/>
      <c r="J273" s="11"/>
      <c r="K273" s="11"/>
      <c r="L273" s="11"/>
      <c r="M273" s="11"/>
      <c r="N273" s="11" t="str">
        <f>IF(A273="","",Dashboard!$B$7)</f>
        <v/>
      </c>
      <c r="O273" s="11" t="str">
        <f t="shared" si="13"/>
        <v/>
      </c>
      <c r="P273" s="11" t="str">
        <f t="shared" si="14"/>
        <v/>
      </c>
      <c r="Q273" s="10"/>
      <c r="R273" s="10"/>
      <c r="S273" s="10"/>
      <c r="T273" s="10"/>
      <c r="U273" s="10"/>
    </row>
    <row r="274" spans="1:21">
      <c r="A274" s="18"/>
      <c r="B274" s="10" t="str">
        <f t="shared" si="12"/>
        <v/>
      </c>
      <c r="C274" s="10"/>
      <c r="D274" s="10"/>
      <c r="E274" s="10">
        <f>IFERROR(_xlfn.XLOOKUP(D274,Chart_of_Accounts!$A:$A,Chart_of_Accounts!$B:$B,""),"")</f>
        <v>0</v>
      </c>
      <c r="F274" s="10">
        <f>IFERROR(_xlfn.XLOOKUP(D274,Chart_of_Accounts!$A:$A,Chart_of_Accounts!$C:$C,""),"")</f>
        <v>0</v>
      </c>
      <c r="G274" s="10">
        <f>IFERROR(_xlfn.XLOOKUP(D274,Chart_of_Accounts!$A:$A,Chart_of_Accounts!$D:$D,""),"")</f>
        <v>0</v>
      </c>
      <c r="H274" s="10">
        <f>IFERROR(_xlfn.XLOOKUP(D274,Chart_of_Accounts!$A:$A,Chart_of_Accounts!$E:$E,""),"")</f>
        <v>0</v>
      </c>
      <c r="I274" s="10"/>
      <c r="J274" s="11"/>
      <c r="K274" s="11"/>
      <c r="L274" s="11"/>
      <c r="M274" s="11"/>
      <c r="N274" s="11" t="str">
        <f>IF(A274="","",Dashboard!$B$7)</f>
        <v/>
      </c>
      <c r="O274" s="11" t="str">
        <f t="shared" si="13"/>
        <v/>
      </c>
      <c r="P274" s="11" t="str">
        <f t="shared" si="14"/>
        <v/>
      </c>
      <c r="Q274" s="10"/>
      <c r="R274" s="10"/>
      <c r="S274" s="10"/>
      <c r="T274" s="10"/>
      <c r="U274" s="10"/>
    </row>
    <row r="275" spans="1:21">
      <c r="A275" s="18"/>
      <c r="B275" s="10" t="str">
        <f t="shared" si="12"/>
        <v/>
      </c>
      <c r="C275" s="10"/>
      <c r="D275" s="10"/>
      <c r="E275" s="10">
        <f>IFERROR(_xlfn.XLOOKUP(D275,Chart_of_Accounts!$A:$A,Chart_of_Accounts!$B:$B,""),"")</f>
        <v>0</v>
      </c>
      <c r="F275" s="10">
        <f>IFERROR(_xlfn.XLOOKUP(D275,Chart_of_Accounts!$A:$A,Chart_of_Accounts!$C:$C,""),"")</f>
        <v>0</v>
      </c>
      <c r="G275" s="10">
        <f>IFERROR(_xlfn.XLOOKUP(D275,Chart_of_Accounts!$A:$A,Chart_of_Accounts!$D:$D,""),"")</f>
        <v>0</v>
      </c>
      <c r="H275" s="10">
        <f>IFERROR(_xlfn.XLOOKUP(D275,Chart_of_Accounts!$A:$A,Chart_of_Accounts!$E:$E,""),"")</f>
        <v>0</v>
      </c>
      <c r="I275" s="10"/>
      <c r="J275" s="11"/>
      <c r="K275" s="11"/>
      <c r="L275" s="11"/>
      <c r="M275" s="11"/>
      <c r="N275" s="11" t="str">
        <f>IF(A275="","",Dashboard!$B$7)</f>
        <v/>
      </c>
      <c r="O275" s="11" t="str">
        <f t="shared" si="13"/>
        <v/>
      </c>
      <c r="P275" s="11" t="str">
        <f t="shared" si="14"/>
        <v/>
      </c>
      <c r="Q275" s="10"/>
      <c r="R275" s="10"/>
      <c r="S275" s="10"/>
      <c r="T275" s="10"/>
      <c r="U275" s="10"/>
    </row>
    <row r="276" spans="1:21">
      <c r="A276" s="18"/>
      <c r="B276" s="10" t="str">
        <f t="shared" si="12"/>
        <v/>
      </c>
      <c r="C276" s="10"/>
      <c r="D276" s="10"/>
      <c r="E276" s="10">
        <f>IFERROR(_xlfn.XLOOKUP(D276,Chart_of_Accounts!$A:$A,Chart_of_Accounts!$B:$B,""),"")</f>
        <v>0</v>
      </c>
      <c r="F276" s="10">
        <f>IFERROR(_xlfn.XLOOKUP(D276,Chart_of_Accounts!$A:$A,Chart_of_Accounts!$C:$C,""),"")</f>
        <v>0</v>
      </c>
      <c r="G276" s="10">
        <f>IFERROR(_xlfn.XLOOKUP(D276,Chart_of_Accounts!$A:$A,Chart_of_Accounts!$D:$D,""),"")</f>
        <v>0</v>
      </c>
      <c r="H276" s="10">
        <f>IFERROR(_xlfn.XLOOKUP(D276,Chart_of_Accounts!$A:$A,Chart_of_Accounts!$E:$E,""),"")</f>
        <v>0</v>
      </c>
      <c r="I276" s="10"/>
      <c r="J276" s="11"/>
      <c r="K276" s="11"/>
      <c r="L276" s="11"/>
      <c r="M276" s="11"/>
      <c r="N276" s="11" t="str">
        <f>IF(A276="","",Dashboard!$B$7)</f>
        <v/>
      </c>
      <c r="O276" s="11" t="str">
        <f t="shared" si="13"/>
        <v/>
      </c>
      <c r="P276" s="11" t="str">
        <f t="shared" si="14"/>
        <v/>
      </c>
      <c r="Q276" s="10"/>
      <c r="R276" s="10"/>
      <c r="S276" s="10"/>
      <c r="T276" s="10"/>
      <c r="U276" s="10"/>
    </row>
    <row r="277" spans="1:21">
      <c r="A277" s="18"/>
      <c r="B277" s="10" t="str">
        <f t="shared" si="12"/>
        <v/>
      </c>
      <c r="C277" s="10"/>
      <c r="D277" s="10"/>
      <c r="E277" s="10">
        <f>IFERROR(_xlfn.XLOOKUP(D277,Chart_of_Accounts!$A:$A,Chart_of_Accounts!$B:$B,""),"")</f>
        <v>0</v>
      </c>
      <c r="F277" s="10">
        <f>IFERROR(_xlfn.XLOOKUP(D277,Chart_of_Accounts!$A:$A,Chart_of_Accounts!$C:$C,""),"")</f>
        <v>0</v>
      </c>
      <c r="G277" s="10">
        <f>IFERROR(_xlfn.XLOOKUP(D277,Chart_of_Accounts!$A:$A,Chart_of_Accounts!$D:$D,""),"")</f>
        <v>0</v>
      </c>
      <c r="H277" s="10">
        <f>IFERROR(_xlfn.XLOOKUP(D277,Chart_of_Accounts!$A:$A,Chart_of_Accounts!$E:$E,""),"")</f>
        <v>0</v>
      </c>
      <c r="I277" s="10"/>
      <c r="J277" s="11"/>
      <c r="K277" s="11"/>
      <c r="L277" s="11"/>
      <c r="M277" s="11"/>
      <c r="N277" s="11" t="str">
        <f>IF(A277="","",Dashboard!$B$7)</f>
        <v/>
      </c>
      <c r="O277" s="11" t="str">
        <f t="shared" si="13"/>
        <v/>
      </c>
      <c r="P277" s="11" t="str">
        <f t="shared" si="14"/>
        <v/>
      </c>
      <c r="Q277" s="10"/>
      <c r="R277" s="10"/>
      <c r="S277" s="10"/>
      <c r="T277" s="10"/>
      <c r="U277" s="10"/>
    </row>
    <row r="278" spans="1:21">
      <c r="A278" s="18"/>
      <c r="B278" s="10" t="str">
        <f t="shared" si="12"/>
        <v/>
      </c>
      <c r="C278" s="10"/>
      <c r="D278" s="10"/>
      <c r="E278" s="10">
        <f>IFERROR(_xlfn.XLOOKUP(D278,Chart_of_Accounts!$A:$A,Chart_of_Accounts!$B:$B,""),"")</f>
        <v>0</v>
      </c>
      <c r="F278" s="10">
        <f>IFERROR(_xlfn.XLOOKUP(D278,Chart_of_Accounts!$A:$A,Chart_of_Accounts!$C:$C,""),"")</f>
        <v>0</v>
      </c>
      <c r="G278" s="10">
        <f>IFERROR(_xlfn.XLOOKUP(D278,Chart_of_Accounts!$A:$A,Chart_of_Accounts!$D:$D,""),"")</f>
        <v>0</v>
      </c>
      <c r="H278" s="10">
        <f>IFERROR(_xlfn.XLOOKUP(D278,Chart_of_Accounts!$A:$A,Chart_of_Accounts!$E:$E,""),"")</f>
        <v>0</v>
      </c>
      <c r="I278" s="10"/>
      <c r="J278" s="11"/>
      <c r="K278" s="11"/>
      <c r="L278" s="11"/>
      <c r="M278" s="11"/>
      <c r="N278" s="11" t="str">
        <f>IF(A278="","",Dashboard!$B$7)</f>
        <v/>
      </c>
      <c r="O278" s="11" t="str">
        <f t="shared" si="13"/>
        <v/>
      </c>
      <c r="P278" s="11" t="str">
        <f t="shared" si="14"/>
        <v/>
      </c>
      <c r="Q278" s="10"/>
      <c r="R278" s="10"/>
      <c r="S278" s="10"/>
      <c r="T278" s="10"/>
      <c r="U278" s="10"/>
    </row>
    <row r="279" spans="1:21">
      <c r="A279" s="18"/>
      <c r="B279" s="10" t="str">
        <f t="shared" si="12"/>
        <v/>
      </c>
      <c r="C279" s="10"/>
      <c r="D279" s="10"/>
      <c r="E279" s="10">
        <f>IFERROR(_xlfn.XLOOKUP(D279,Chart_of_Accounts!$A:$A,Chart_of_Accounts!$B:$B,""),"")</f>
        <v>0</v>
      </c>
      <c r="F279" s="10">
        <f>IFERROR(_xlfn.XLOOKUP(D279,Chart_of_Accounts!$A:$A,Chart_of_Accounts!$C:$C,""),"")</f>
        <v>0</v>
      </c>
      <c r="G279" s="10">
        <f>IFERROR(_xlfn.XLOOKUP(D279,Chart_of_Accounts!$A:$A,Chart_of_Accounts!$D:$D,""),"")</f>
        <v>0</v>
      </c>
      <c r="H279" s="10">
        <f>IFERROR(_xlfn.XLOOKUP(D279,Chart_of_Accounts!$A:$A,Chart_of_Accounts!$E:$E,""),"")</f>
        <v>0</v>
      </c>
      <c r="I279" s="10"/>
      <c r="J279" s="11"/>
      <c r="K279" s="11"/>
      <c r="L279" s="11"/>
      <c r="M279" s="11"/>
      <c r="N279" s="11" t="str">
        <f>IF(A279="","",Dashboard!$B$7)</f>
        <v/>
      </c>
      <c r="O279" s="11" t="str">
        <f t="shared" si="13"/>
        <v/>
      </c>
      <c r="P279" s="11" t="str">
        <f t="shared" si="14"/>
        <v/>
      </c>
      <c r="Q279" s="10"/>
      <c r="R279" s="10"/>
      <c r="S279" s="10"/>
      <c r="T279" s="10"/>
      <c r="U279" s="10"/>
    </row>
    <row r="280" spans="1:21">
      <c r="A280" s="18"/>
      <c r="B280" s="10" t="str">
        <f t="shared" si="12"/>
        <v/>
      </c>
      <c r="C280" s="10"/>
      <c r="D280" s="10"/>
      <c r="E280" s="10">
        <f>IFERROR(_xlfn.XLOOKUP(D280,Chart_of_Accounts!$A:$A,Chart_of_Accounts!$B:$B,""),"")</f>
        <v>0</v>
      </c>
      <c r="F280" s="10">
        <f>IFERROR(_xlfn.XLOOKUP(D280,Chart_of_Accounts!$A:$A,Chart_of_Accounts!$C:$C,""),"")</f>
        <v>0</v>
      </c>
      <c r="G280" s="10">
        <f>IFERROR(_xlfn.XLOOKUP(D280,Chart_of_Accounts!$A:$A,Chart_of_Accounts!$D:$D,""),"")</f>
        <v>0</v>
      </c>
      <c r="H280" s="10">
        <f>IFERROR(_xlfn.XLOOKUP(D280,Chart_of_Accounts!$A:$A,Chart_of_Accounts!$E:$E,""),"")</f>
        <v>0</v>
      </c>
      <c r="I280" s="10"/>
      <c r="J280" s="11"/>
      <c r="K280" s="11"/>
      <c r="L280" s="11"/>
      <c r="M280" s="11"/>
      <c r="N280" s="11" t="str">
        <f>IF(A280="","",Dashboard!$B$7)</f>
        <v/>
      </c>
      <c r="O280" s="11" t="str">
        <f t="shared" si="13"/>
        <v/>
      </c>
      <c r="P280" s="11" t="str">
        <f t="shared" si="14"/>
        <v/>
      </c>
      <c r="Q280" s="10"/>
      <c r="R280" s="10"/>
      <c r="S280" s="10"/>
      <c r="T280" s="10"/>
      <c r="U280" s="10"/>
    </row>
    <row r="281" spans="1:21">
      <c r="A281" s="18"/>
      <c r="B281" s="10" t="str">
        <f t="shared" si="12"/>
        <v/>
      </c>
      <c r="C281" s="10"/>
      <c r="D281" s="10"/>
      <c r="E281" s="10">
        <f>IFERROR(_xlfn.XLOOKUP(D281,Chart_of_Accounts!$A:$A,Chart_of_Accounts!$B:$B,""),"")</f>
        <v>0</v>
      </c>
      <c r="F281" s="10">
        <f>IFERROR(_xlfn.XLOOKUP(D281,Chart_of_Accounts!$A:$A,Chart_of_Accounts!$C:$C,""),"")</f>
        <v>0</v>
      </c>
      <c r="G281" s="10">
        <f>IFERROR(_xlfn.XLOOKUP(D281,Chart_of_Accounts!$A:$A,Chart_of_Accounts!$D:$D,""),"")</f>
        <v>0</v>
      </c>
      <c r="H281" s="10">
        <f>IFERROR(_xlfn.XLOOKUP(D281,Chart_of_Accounts!$A:$A,Chart_of_Accounts!$E:$E,""),"")</f>
        <v>0</v>
      </c>
      <c r="I281" s="10"/>
      <c r="J281" s="11"/>
      <c r="K281" s="11"/>
      <c r="L281" s="11"/>
      <c r="M281" s="11"/>
      <c r="N281" s="11" t="str">
        <f>IF(A281="","",Dashboard!$B$7)</f>
        <v/>
      </c>
      <c r="O281" s="11" t="str">
        <f t="shared" si="13"/>
        <v/>
      </c>
      <c r="P281" s="11" t="str">
        <f t="shared" si="14"/>
        <v/>
      </c>
      <c r="Q281" s="10"/>
      <c r="R281" s="10"/>
      <c r="S281" s="10"/>
      <c r="T281" s="10"/>
      <c r="U281" s="10"/>
    </row>
    <row r="282" spans="1:21">
      <c r="A282" s="18"/>
      <c r="B282" s="10" t="str">
        <f t="shared" si="12"/>
        <v/>
      </c>
      <c r="C282" s="10"/>
      <c r="D282" s="10"/>
      <c r="E282" s="10">
        <f>IFERROR(_xlfn.XLOOKUP(D282,Chart_of_Accounts!$A:$A,Chart_of_Accounts!$B:$B,""),"")</f>
        <v>0</v>
      </c>
      <c r="F282" s="10">
        <f>IFERROR(_xlfn.XLOOKUP(D282,Chart_of_Accounts!$A:$A,Chart_of_Accounts!$C:$C,""),"")</f>
        <v>0</v>
      </c>
      <c r="G282" s="10">
        <f>IFERROR(_xlfn.XLOOKUP(D282,Chart_of_Accounts!$A:$A,Chart_of_Accounts!$D:$D,""),"")</f>
        <v>0</v>
      </c>
      <c r="H282" s="10">
        <f>IFERROR(_xlfn.XLOOKUP(D282,Chart_of_Accounts!$A:$A,Chart_of_Accounts!$E:$E,""),"")</f>
        <v>0</v>
      </c>
      <c r="I282" s="10"/>
      <c r="J282" s="11"/>
      <c r="K282" s="11"/>
      <c r="L282" s="11"/>
      <c r="M282" s="11"/>
      <c r="N282" s="11" t="str">
        <f>IF(A282="","",Dashboard!$B$7)</f>
        <v/>
      </c>
      <c r="O282" s="11" t="str">
        <f t="shared" si="13"/>
        <v/>
      </c>
      <c r="P282" s="11" t="str">
        <f t="shared" si="14"/>
        <v/>
      </c>
      <c r="Q282" s="10"/>
      <c r="R282" s="10"/>
      <c r="S282" s="10"/>
      <c r="T282" s="10"/>
      <c r="U282" s="10"/>
    </row>
    <row r="283" spans="1:21">
      <c r="A283" s="18"/>
      <c r="B283" s="10" t="str">
        <f t="shared" si="12"/>
        <v/>
      </c>
      <c r="C283" s="10"/>
      <c r="D283" s="10"/>
      <c r="E283" s="10">
        <f>IFERROR(_xlfn.XLOOKUP(D283,Chart_of_Accounts!$A:$A,Chart_of_Accounts!$B:$B,""),"")</f>
        <v>0</v>
      </c>
      <c r="F283" s="10">
        <f>IFERROR(_xlfn.XLOOKUP(D283,Chart_of_Accounts!$A:$A,Chart_of_Accounts!$C:$C,""),"")</f>
        <v>0</v>
      </c>
      <c r="G283" s="10">
        <f>IFERROR(_xlfn.XLOOKUP(D283,Chart_of_Accounts!$A:$A,Chart_of_Accounts!$D:$D,""),"")</f>
        <v>0</v>
      </c>
      <c r="H283" s="10">
        <f>IFERROR(_xlfn.XLOOKUP(D283,Chart_of_Accounts!$A:$A,Chart_of_Accounts!$E:$E,""),"")</f>
        <v>0</v>
      </c>
      <c r="I283" s="10"/>
      <c r="J283" s="11"/>
      <c r="K283" s="11"/>
      <c r="L283" s="11"/>
      <c r="M283" s="11"/>
      <c r="N283" s="11" t="str">
        <f>IF(A283="","",Dashboard!$B$7)</f>
        <v/>
      </c>
      <c r="O283" s="11" t="str">
        <f t="shared" si="13"/>
        <v/>
      </c>
      <c r="P283" s="11" t="str">
        <f t="shared" si="14"/>
        <v/>
      </c>
      <c r="Q283" s="10"/>
      <c r="R283" s="10"/>
      <c r="S283" s="10"/>
      <c r="T283" s="10"/>
      <c r="U283" s="10"/>
    </row>
    <row r="284" spans="1:21">
      <c r="A284" s="18"/>
      <c r="B284" s="10" t="str">
        <f t="shared" si="12"/>
        <v/>
      </c>
      <c r="C284" s="10"/>
      <c r="D284" s="10"/>
      <c r="E284" s="10">
        <f>IFERROR(_xlfn.XLOOKUP(D284,Chart_of_Accounts!$A:$A,Chart_of_Accounts!$B:$B,""),"")</f>
        <v>0</v>
      </c>
      <c r="F284" s="10">
        <f>IFERROR(_xlfn.XLOOKUP(D284,Chart_of_Accounts!$A:$A,Chart_of_Accounts!$C:$C,""),"")</f>
        <v>0</v>
      </c>
      <c r="G284" s="10">
        <f>IFERROR(_xlfn.XLOOKUP(D284,Chart_of_Accounts!$A:$A,Chart_of_Accounts!$D:$D,""),"")</f>
        <v>0</v>
      </c>
      <c r="H284" s="10">
        <f>IFERROR(_xlfn.XLOOKUP(D284,Chart_of_Accounts!$A:$A,Chart_of_Accounts!$E:$E,""),"")</f>
        <v>0</v>
      </c>
      <c r="I284" s="10"/>
      <c r="J284" s="11"/>
      <c r="K284" s="11"/>
      <c r="L284" s="11"/>
      <c r="M284" s="11"/>
      <c r="N284" s="11" t="str">
        <f>IF(A284="","",Dashboard!$B$7)</f>
        <v/>
      </c>
      <c r="O284" s="11" t="str">
        <f t="shared" si="13"/>
        <v/>
      </c>
      <c r="P284" s="11" t="str">
        <f t="shared" si="14"/>
        <v/>
      </c>
      <c r="Q284" s="10"/>
      <c r="R284" s="10"/>
      <c r="S284" s="10"/>
      <c r="T284" s="10"/>
      <c r="U284" s="10"/>
    </row>
    <row r="285" spans="1:21">
      <c r="A285" s="18"/>
      <c r="B285" s="10" t="str">
        <f t="shared" si="12"/>
        <v/>
      </c>
      <c r="C285" s="10"/>
      <c r="D285" s="10"/>
      <c r="E285" s="10">
        <f>IFERROR(_xlfn.XLOOKUP(D285,Chart_of_Accounts!$A:$A,Chart_of_Accounts!$B:$B,""),"")</f>
        <v>0</v>
      </c>
      <c r="F285" s="10">
        <f>IFERROR(_xlfn.XLOOKUP(D285,Chart_of_Accounts!$A:$A,Chart_of_Accounts!$C:$C,""),"")</f>
        <v>0</v>
      </c>
      <c r="G285" s="10">
        <f>IFERROR(_xlfn.XLOOKUP(D285,Chart_of_Accounts!$A:$A,Chart_of_Accounts!$D:$D,""),"")</f>
        <v>0</v>
      </c>
      <c r="H285" s="10">
        <f>IFERROR(_xlfn.XLOOKUP(D285,Chart_of_Accounts!$A:$A,Chart_of_Accounts!$E:$E,""),"")</f>
        <v>0</v>
      </c>
      <c r="I285" s="10"/>
      <c r="J285" s="11"/>
      <c r="K285" s="11"/>
      <c r="L285" s="11"/>
      <c r="M285" s="11"/>
      <c r="N285" s="11" t="str">
        <f>IF(A285="","",Dashboard!$B$7)</f>
        <v/>
      </c>
      <c r="O285" s="11" t="str">
        <f t="shared" si="13"/>
        <v/>
      </c>
      <c r="P285" s="11" t="str">
        <f t="shared" si="14"/>
        <v/>
      </c>
      <c r="Q285" s="10"/>
      <c r="R285" s="10"/>
      <c r="S285" s="10"/>
      <c r="T285" s="10"/>
      <c r="U285" s="10"/>
    </row>
    <row r="286" spans="1:21">
      <c r="A286" s="18"/>
      <c r="B286" s="10" t="str">
        <f t="shared" si="12"/>
        <v/>
      </c>
      <c r="C286" s="10"/>
      <c r="D286" s="10"/>
      <c r="E286" s="10">
        <f>IFERROR(_xlfn.XLOOKUP(D286,Chart_of_Accounts!$A:$A,Chart_of_Accounts!$B:$B,""),"")</f>
        <v>0</v>
      </c>
      <c r="F286" s="10">
        <f>IFERROR(_xlfn.XLOOKUP(D286,Chart_of_Accounts!$A:$A,Chart_of_Accounts!$C:$C,""),"")</f>
        <v>0</v>
      </c>
      <c r="G286" s="10">
        <f>IFERROR(_xlfn.XLOOKUP(D286,Chart_of_Accounts!$A:$A,Chart_of_Accounts!$D:$D,""),"")</f>
        <v>0</v>
      </c>
      <c r="H286" s="10">
        <f>IFERROR(_xlfn.XLOOKUP(D286,Chart_of_Accounts!$A:$A,Chart_of_Accounts!$E:$E,""),"")</f>
        <v>0</v>
      </c>
      <c r="I286" s="10"/>
      <c r="J286" s="11"/>
      <c r="K286" s="11"/>
      <c r="L286" s="11"/>
      <c r="M286" s="11"/>
      <c r="N286" s="11" t="str">
        <f>IF(A286="","",Dashboard!$B$7)</f>
        <v/>
      </c>
      <c r="O286" s="11" t="str">
        <f t="shared" si="13"/>
        <v/>
      </c>
      <c r="P286" s="11" t="str">
        <f t="shared" si="14"/>
        <v/>
      </c>
      <c r="Q286" s="10"/>
      <c r="R286" s="10"/>
      <c r="S286" s="10"/>
      <c r="T286" s="10"/>
      <c r="U286" s="10"/>
    </row>
    <row r="287" spans="1:21">
      <c r="A287" s="18"/>
      <c r="B287" s="10" t="str">
        <f t="shared" si="12"/>
        <v/>
      </c>
      <c r="C287" s="10"/>
      <c r="D287" s="10"/>
      <c r="E287" s="10">
        <f>IFERROR(_xlfn.XLOOKUP(D287,Chart_of_Accounts!$A:$A,Chart_of_Accounts!$B:$B,""),"")</f>
        <v>0</v>
      </c>
      <c r="F287" s="10">
        <f>IFERROR(_xlfn.XLOOKUP(D287,Chart_of_Accounts!$A:$A,Chart_of_Accounts!$C:$C,""),"")</f>
        <v>0</v>
      </c>
      <c r="G287" s="10">
        <f>IFERROR(_xlfn.XLOOKUP(D287,Chart_of_Accounts!$A:$A,Chart_of_Accounts!$D:$D,""),"")</f>
        <v>0</v>
      </c>
      <c r="H287" s="10">
        <f>IFERROR(_xlfn.XLOOKUP(D287,Chart_of_Accounts!$A:$A,Chart_of_Accounts!$E:$E,""),"")</f>
        <v>0</v>
      </c>
      <c r="I287" s="10"/>
      <c r="J287" s="11"/>
      <c r="K287" s="11"/>
      <c r="L287" s="11"/>
      <c r="M287" s="11"/>
      <c r="N287" s="11" t="str">
        <f>IF(A287="","",Dashboard!$B$7)</f>
        <v/>
      </c>
      <c r="O287" s="11" t="str">
        <f t="shared" si="13"/>
        <v/>
      </c>
      <c r="P287" s="11" t="str">
        <f t="shared" si="14"/>
        <v/>
      </c>
      <c r="Q287" s="10"/>
      <c r="R287" s="10"/>
      <c r="S287" s="10"/>
      <c r="T287" s="10"/>
      <c r="U287" s="10"/>
    </row>
    <row r="288" spans="1:21">
      <c r="A288" s="18"/>
      <c r="B288" s="10" t="str">
        <f t="shared" si="12"/>
        <v/>
      </c>
      <c r="C288" s="10"/>
      <c r="D288" s="10"/>
      <c r="E288" s="10">
        <f>IFERROR(_xlfn.XLOOKUP(D288,Chart_of_Accounts!$A:$A,Chart_of_Accounts!$B:$B,""),"")</f>
        <v>0</v>
      </c>
      <c r="F288" s="10">
        <f>IFERROR(_xlfn.XLOOKUP(D288,Chart_of_Accounts!$A:$A,Chart_of_Accounts!$C:$C,""),"")</f>
        <v>0</v>
      </c>
      <c r="G288" s="10">
        <f>IFERROR(_xlfn.XLOOKUP(D288,Chart_of_Accounts!$A:$A,Chart_of_Accounts!$D:$D,""),"")</f>
        <v>0</v>
      </c>
      <c r="H288" s="10">
        <f>IFERROR(_xlfn.XLOOKUP(D288,Chart_of_Accounts!$A:$A,Chart_of_Accounts!$E:$E,""),"")</f>
        <v>0</v>
      </c>
      <c r="I288" s="10"/>
      <c r="J288" s="11"/>
      <c r="K288" s="11"/>
      <c r="L288" s="11"/>
      <c r="M288" s="11"/>
      <c r="N288" s="11" t="str">
        <f>IF(A288="","",Dashboard!$B$7)</f>
        <v/>
      </c>
      <c r="O288" s="11" t="str">
        <f t="shared" si="13"/>
        <v/>
      </c>
      <c r="P288" s="11" t="str">
        <f t="shared" si="14"/>
        <v/>
      </c>
      <c r="Q288" s="10"/>
      <c r="R288" s="10"/>
      <c r="S288" s="10"/>
      <c r="T288" s="10"/>
      <c r="U288" s="10"/>
    </row>
    <row r="289" spans="1:21">
      <c r="A289" s="18"/>
      <c r="B289" s="10" t="str">
        <f t="shared" si="12"/>
        <v/>
      </c>
      <c r="C289" s="10"/>
      <c r="D289" s="10"/>
      <c r="E289" s="10">
        <f>IFERROR(_xlfn.XLOOKUP(D289,Chart_of_Accounts!$A:$A,Chart_of_Accounts!$B:$B,""),"")</f>
        <v>0</v>
      </c>
      <c r="F289" s="10">
        <f>IFERROR(_xlfn.XLOOKUP(D289,Chart_of_Accounts!$A:$A,Chart_of_Accounts!$C:$C,""),"")</f>
        <v>0</v>
      </c>
      <c r="G289" s="10">
        <f>IFERROR(_xlfn.XLOOKUP(D289,Chart_of_Accounts!$A:$A,Chart_of_Accounts!$D:$D,""),"")</f>
        <v>0</v>
      </c>
      <c r="H289" s="10">
        <f>IFERROR(_xlfn.XLOOKUP(D289,Chart_of_Accounts!$A:$A,Chart_of_Accounts!$E:$E,""),"")</f>
        <v>0</v>
      </c>
      <c r="I289" s="10"/>
      <c r="J289" s="11"/>
      <c r="K289" s="11"/>
      <c r="L289" s="11"/>
      <c r="M289" s="11"/>
      <c r="N289" s="11" t="str">
        <f>IF(A289="","",Dashboard!$B$7)</f>
        <v/>
      </c>
      <c r="O289" s="11" t="str">
        <f t="shared" si="13"/>
        <v/>
      </c>
      <c r="P289" s="11" t="str">
        <f t="shared" si="14"/>
        <v/>
      </c>
      <c r="Q289" s="10"/>
      <c r="R289" s="10"/>
      <c r="S289" s="10"/>
      <c r="T289" s="10"/>
      <c r="U289" s="10"/>
    </row>
    <row r="290" spans="1:21">
      <c r="A290" s="18"/>
      <c r="B290" s="10" t="str">
        <f t="shared" si="12"/>
        <v/>
      </c>
      <c r="C290" s="10"/>
      <c r="D290" s="10"/>
      <c r="E290" s="10">
        <f>IFERROR(_xlfn.XLOOKUP(D290,Chart_of_Accounts!$A:$A,Chart_of_Accounts!$B:$B,""),"")</f>
        <v>0</v>
      </c>
      <c r="F290" s="10">
        <f>IFERROR(_xlfn.XLOOKUP(D290,Chart_of_Accounts!$A:$A,Chart_of_Accounts!$C:$C,""),"")</f>
        <v>0</v>
      </c>
      <c r="G290" s="10">
        <f>IFERROR(_xlfn.XLOOKUP(D290,Chart_of_Accounts!$A:$A,Chart_of_Accounts!$D:$D,""),"")</f>
        <v>0</v>
      </c>
      <c r="H290" s="10">
        <f>IFERROR(_xlfn.XLOOKUP(D290,Chart_of_Accounts!$A:$A,Chart_of_Accounts!$E:$E,""),"")</f>
        <v>0</v>
      </c>
      <c r="I290" s="10"/>
      <c r="J290" s="11"/>
      <c r="K290" s="11"/>
      <c r="L290" s="11"/>
      <c r="M290" s="11"/>
      <c r="N290" s="11" t="str">
        <f>IF(A290="","",Dashboard!$B$7)</f>
        <v/>
      </c>
      <c r="O290" s="11" t="str">
        <f t="shared" si="13"/>
        <v/>
      </c>
      <c r="P290" s="11" t="str">
        <f t="shared" si="14"/>
        <v/>
      </c>
      <c r="Q290" s="10"/>
      <c r="R290" s="10"/>
      <c r="S290" s="10"/>
      <c r="T290" s="10"/>
      <c r="U290" s="10"/>
    </row>
    <row r="291" spans="1:21">
      <c r="A291" s="18"/>
      <c r="B291" s="10" t="str">
        <f t="shared" si="12"/>
        <v/>
      </c>
      <c r="C291" s="10"/>
      <c r="D291" s="10"/>
      <c r="E291" s="10">
        <f>IFERROR(_xlfn.XLOOKUP(D291,Chart_of_Accounts!$A:$A,Chart_of_Accounts!$B:$B,""),"")</f>
        <v>0</v>
      </c>
      <c r="F291" s="10">
        <f>IFERROR(_xlfn.XLOOKUP(D291,Chart_of_Accounts!$A:$A,Chart_of_Accounts!$C:$C,""),"")</f>
        <v>0</v>
      </c>
      <c r="G291" s="10">
        <f>IFERROR(_xlfn.XLOOKUP(D291,Chart_of_Accounts!$A:$A,Chart_of_Accounts!$D:$D,""),"")</f>
        <v>0</v>
      </c>
      <c r="H291" s="10">
        <f>IFERROR(_xlfn.XLOOKUP(D291,Chart_of_Accounts!$A:$A,Chart_of_Accounts!$E:$E,""),"")</f>
        <v>0</v>
      </c>
      <c r="I291" s="10"/>
      <c r="J291" s="11"/>
      <c r="K291" s="11"/>
      <c r="L291" s="11"/>
      <c r="M291" s="11"/>
      <c r="N291" s="11" t="str">
        <f>IF(A291="","",Dashboard!$B$7)</f>
        <v/>
      </c>
      <c r="O291" s="11" t="str">
        <f t="shared" si="13"/>
        <v/>
      </c>
      <c r="P291" s="11" t="str">
        <f t="shared" si="14"/>
        <v/>
      </c>
      <c r="Q291" s="10"/>
      <c r="R291" s="10"/>
      <c r="S291" s="10"/>
      <c r="T291" s="10"/>
      <c r="U291" s="10"/>
    </row>
    <row r="292" spans="1:21">
      <c r="A292" s="18"/>
      <c r="B292" s="10" t="str">
        <f t="shared" si="12"/>
        <v/>
      </c>
      <c r="C292" s="10"/>
      <c r="D292" s="10"/>
      <c r="E292" s="10">
        <f>IFERROR(_xlfn.XLOOKUP(D292,Chart_of_Accounts!$A:$A,Chart_of_Accounts!$B:$B,""),"")</f>
        <v>0</v>
      </c>
      <c r="F292" s="10">
        <f>IFERROR(_xlfn.XLOOKUP(D292,Chart_of_Accounts!$A:$A,Chart_of_Accounts!$C:$C,""),"")</f>
        <v>0</v>
      </c>
      <c r="G292" s="10">
        <f>IFERROR(_xlfn.XLOOKUP(D292,Chart_of_Accounts!$A:$A,Chart_of_Accounts!$D:$D,""),"")</f>
        <v>0</v>
      </c>
      <c r="H292" s="10">
        <f>IFERROR(_xlfn.XLOOKUP(D292,Chart_of_Accounts!$A:$A,Chart_of_Accounts!$E:$E,""),"")</f>
        <v>0</v>
      </c>
      <c r="I292" s="10"/>
      <c r="J292" s="11"/>
      <c r="K292" s="11"/>
      <c r="L292" s="11"/>
      <c r="M292" s="11"/>
      <c r="N292" s="11" t="str">
        <f>IF(A292="","",Dashboard!$B$7)</f>
        <v/>
      </c>
      <c r="O292" s="11" t="str">
        <f t="shared" si="13"/>
        <v/>
      </c>
      <c r="P292" s="11" t="str">
        <f t="shared" si="14"/>
        <v/>
      </c>
      <c r="Q292" s="10"/>
      <c r="R292" s="10"/>
      <c r="S292" s="10"/>
      <c r="T292" s="10"/>
      <c r="U292" s="10"/>
    </row>
    <row r="293" spans="1:21">
      <c r="A293" s="18"/>
      <c r="B293" s="10" t="str">
        <f t="shared" si="12"/>
        <v/>
      </c>
      <c r="C293" s="10"/>
      <c r="D293" s="10"/>
      <c r="E293" s="10">
        <f>IFERROR(_xlfn.XLOOKUP(D293,Chart_of_Accounts!$A:$A,Chart_of_Accounts!$B:$B,""),"")</f>
        <v>0</v>
      </c>
      <c r="F293" s="10">
        <f>IFERROR(_xlfn.XLOOKUP(D293,Chart_of_Accounts!$A:$A,Chart_of_Accounts!$C:$C,""),"")</f>
        <v>0</v>
      </c>
      <c r="G293" s="10">
        <f>IFERROR(_xlfn.XLOOKUP(D293,Chart_of_Accounts!$A:$A,Chart_of_Accounts!$D:$D,""),"")</f>
        <v>0</v>
      </c>
      <c r="H293" s="10">
        <f>IFERROR(_xlfn.XLOOKUP(D293,Chart_of_Accounts!$A:$A,Chart_of_Accounts!$E:$E,""),"")</f>
        <v>0</v>
      </c>
      <c r="I293" s="10"/>
      <c r="J293" s="11"/>
      <c r="K293" s="11"/>
      <c r="L293" s="11"/>
      <c r="M293" s="11"/>
      <c r="N293" s="11" t="str">
        <f>IF(A293="","",Dashboard!$B$7)</f>
        <v/>
      </c>
      <c r="O293" s="11" t="str">
        <f t="shared" si="13"/>
        <v/>
      </c>
      <c r="P293" s="11" t="str">
        <f t="shared" si="14"/>
        <v/>
      </c>
      <c r="Q293" s="10"/>
      <c r="R293" s="10"/>
      <c r="S293" s="10"/>
      <c r="T293" s="10"/>
      <c r="U293" s="10"/>
    </row>
    <row r="294" spans="1:21">
      <c r="A294" s="18"/>
      <c r="B294" s="10" t="str">
        <f t="shared" si="12"/>
        <v/>
      </c>
      <c r="C294" s="10"/>
      <c r="D294" s="10"/>
      <c r="E294" s="10">
        <f>IFERROR(_xlfn.XLOOKUP(D294,Chart_of_Accounts!$A:$A,Chart_of_Accounts!$B:$B,""),"")</f>
        <v>0</v>
      </c>
      <c r="F294" s="10">
        <f>IFERROR(_xlfn.XLOOKUP(D294,Chart_of_Accounts!$A:$A,Chart_of_Accounts!$C:$C,""),"")</f>
        <v>0</v>
      </c>
      <c r="G294" s="10">
        <f>IFERROR(_xlfn.XLOOKUP(D294,Chart_of_Accounts!$A:$A,Chart_of_Accounts!$D:$D,""),"")</f>
        <v>0</v>
      </c>
      <c r="H294" s="10">
        <f>IFERROR(_xlfn.XLOOKUP(D294,Chart_of_Accounts!$A:$A,Chart_of_Accounts!$E:$E,""),"")</f>
        <v>0</v>
      </c>
      <c r="I294" s="10"/>
      <c r="J294" s="11"/>
      <c r="K294" s="11"/>
      <c r="L294" s="11"/>
      <c r="M294" s="11"/>
      <c r="N294" s="11" t="str">
        <f>IF(A294="","",Dashboard!$B$7)</f>
        <v/>
      </c>
      <c r="O294" s="11" t="str">
        <f t="shared" si="13"/>
        <v/>
      </c>
      <c r="P294" s="11" t="str">
        <f t="shared" si="14"/>
        <v/>
      </c>
      <c r="Q294" s="10"/>
      <c r="R294" s="10"/>
      <c r="S294" s="10"/>
      <c r="T294" s="10"/>
      <c r="U294" s="10"/>
    </row>
    <row r="295" spans="1:21">
      <c r="A295" s="18"/>
      <c r="B295" s="10" t="str">
        <f t="shared" si="12"/>
        <v/>
      </c>
      <c r="C295" s="10"/>
      <c r="D295" s="10"/>
      <c r="E295" s="10">
        <f>IFERROR(_xlfn.XLOOKUP(D295,Chart_of_Accounts!$A:$A,Chart_of_Accounts!$B:$B,""),"")</f>
        <v>0</v>
      </c>
      <c r="F295" s="10">
        <f>IFERROR(_xlfn.XLOOKUP(D295,Chart_of_Accounts!$A:$A,Chart_of_Accounts!$C:$C,""),"")</f>
        <v>0</v>
      </c>
      <c r="G295" s="10">
        <f>IFERROR(_xlfn.XLOOKUP(D295,Chart_of_Accounts!$A:$A,Chart_of_Accounts!$D:$D,""),"")</f>
        <v>0</v>
      </c>
      <c r="H295" s="10">
        <f>IFERROR(_xlfn.XLOOKUP(D295,Chart_of_Accounts!$A:$A,Chart_of_Accounts!$E:$E,""),"")</f>
        <v>0</v>
      </c>
      <c r="I295" s="10"/>
      <c r="J295" s="11"/>
      <c r="K295" s="11"/>
      <c r="L295" s="11"/>
      <c r="M295" s="11"/>
      <c r="N295" s="11" t="str">
        <f>IF(A295="","",Dashboard!$B$7)</f>
        <v/>
      </c>
      <c r="O295" s="11" t="str">
        <f t="shared" si="13"/>
        <v/>
      </c>
      <c r="P295" s="11" t="str">
        <f t="shared" si="14"/>
        <v/>
      </c>
      <c r="Q295" s="10"/>
      <c r="R295" s="10"/>
      <c r="S295" s="10"/>
      <c r="T295" s="10"/>
      <c r="U295" s="10"/>
    </row>
    <row r="296" spans="1:21">
      <c r="A296" s="18"/>
      <c r="B296" s="10" t="str">
        <f t="shared" si="12"/>
        <v/>
      </c>
      <c r="C296" s="10"/>
      <c r="D296" s="10"/>
      <c r="E296" s="10">
        <f>IFERROR(_xlfn.XLOOKUP(D296,Chart_of_Accounts!$A:$A,Chart_of_Accounts!$B:$B,""),"")</f>
        <v>0</v>
      </c>
      <c r="F296" s="10">
        <f>IFERROR(_xlfn.XLOOKUP(D296,Chart_of_Accounts!$A:$A,Chart_of_Accounts!$C:$C,""),"")</f>
        <v>0</v>
      </c>
      <c r="G296" s="10">
        <f>IFERROR(_xlfn.XLOOKUP(D296,Chart_of_Accounts!$A:$A,Chart_of_Accounts!$D:$D,""),"")</f>
        <v>0</v>
      </c>
      <c r="H296" s="10">
        <f>IFERROR(_xlfn.XLOOKUP(D296,Chart_of_Accounts!$A:$A,Chart_of_Accounts!$E:$E,""),"")</f>
        <v>0</v>
      </c>
      <c r="I296" s="10"/>
      <c r="J296" s="11"/>
      <c r="K296" s="11"/>
      <c r="L296" s="11"/>
      <c r="M296" s="11"/>
      <c r="N296" s="11" t="str">
        <f>IF(A296="","",Dashboard!$B$7)</f>
        <v/>
      </c>
      <c r="O296" s="11" t="str">
        <f t="shared" si="13"/>
        <v/>
      </c>
      <c r="P296" s="11" t="str">
        <f t="shared" si="14"/>
        <v/>
      </c>
      <c r="Q296" s="10"/>
      <c r="R296" s="10"/>
      <c r="S296" s="10"/>
      <c r="T296" s="10"/>
      <c r="U296" s="10"/>
    </row>
    <row r="297" spans="1:21">
      <c r="A297" s="18"/>
      <c r="B297" s="10" t="str">
        <f t="shared" si="12"/>
        <v/>
      </c>
      <c r="C297" s="10"/>
      <c r="D297" s="10"/>
      <c r="E297" s="10">
        <f>IFERROR(_xlfn.XLOOKUP(D297,Chart_of_Accounts!$A:$A,Chart_of_Accounts!$B:$B,""),"")</f>
        <v>0</v>
      </c>
      <c r="F297" s="10">
        <f>IFERROR(_xlfn.XLOOKUP(D297,Chart_of_Accounts!$A:$A,Chart_of_Accounts!$C:$C,""),"")</f>
        <v>0</v>
      </c>
      <c r="G297" s="10">
        <f>IFERROR(_xlfn.XLOOKUP(D297,Chart_of_Accounts!$A:$A,Chart_of_Accounts!$D:$D,""),"")</f>
        <v>0</v>
      </c>
      <c r="H297" s="10">
        <f>IFERROR(_xlfn.XLOOKUP(D297,Chart_of_Accounts!$A:$A,Chart_of_Accounts!$E:$E,""),"")</f>
        <v>0</v>
      </c>
      <c r="I297" s="10"/>
      <c r="J297" s="11"/>
      <c r="K297" s="11"/>
      <c r="L297" s="11"/>
      <c r="M297" s="11"/>
      <c r="N297" s="11" t="str">
        <f>IF(A297="","",Dashboard!$B$7)</f>
        <v/>
      </c>
      <c r="O297" s="11" t="str">
        <f t="shared" si="13"/>
        <v/>
      </c>
      <c r="P297" s="11" t="str">
        <f t="shared" si="14"/>
        <v/>
      </c>
      <c r="Q297" s="10"/>
      <c r="R297" s="10"/>
      <c r="S297" s="10"/>
      <c r="T297" s="10"/>
      <c r="U297" s="10"/>
    </row>
    <row r="298" spans="1:21">
      <c r="A298" s="18"/>
      <c r="B298" s="10" t="str">
        <f t="shared" si="12"/>
        <v/>
      </c>
      <c r="C298" s="10"/>
      <c r="D298" s="10"/>
      <c r="E298" s="10">
        <f>IFERROR(_xlfn.XLOOKUP(D298,Chart_of_Accounts!$A:$A,Chart_of_Accounts!$B:$B,""),"")</f>
        <v>0</v>
      </c>
      <c r="F298" s="10">
        <f>IFERROR(_xlfn.XLOOKUP(D298,Chart_of_Accounts!$A:$A,Chart_of_Accounts!$C:$C,""),"")</f>
        <v>0</v>
      </c>
      <c r="G298" s="10">
        <f>IFERROR(_xlfn.XLOOKUP(D298,Chart_of_Accounts!$A:$A,Chart_of_Accounts!$D:$D,""),"")</f>
        <v>0</v>
      </c>
      <c r="H298" s="10">
        <f>IFERROR(_xlfn.XLOOKUP(D298,Chart_of_Accounts!$A:$A,Chart_of_Accounts!$E:$E,""),"")</f>
        <v>0</v>
      </c>
      <c r="I298" s="10"/>
      <c r="J298" s="11"/>
      <c r="K298" s="11"/>
      <c r="L298" s="11"/>
      <c r="M298" s="11"/>
      <c r="N298" s="11" t="str">
        <f>IF(A298="","",Dashboard!$B$7)</f>
        <v/>
      </c>
      <c r="O298" s="11" t="str">
        <f t="shared" si="13"/>
        <v/>
      </c>
      <c r="P298" s="11" t="str">
        <f t="shared" si="14"/>
        <v/>
      </c>
      <c r="Q298" s="10"/>
      <c r="R298" s="10"/>
      <c r="S298" s="10"/>
      <c r="T298" s="10"/>
      <c r="U298" s="10"/>
    </row>
    <row r="299" spans="1:21">
      <c r="A299" s="18"/>
      <c r="B299" s="10" t="str">
        <f t="shared" si="12"/>
        <v/>
      </c>
      <c r="C299" s="10"/>
      <c r="D299" s="10"/>
      <c r="E299" s="10">
        <f>IFERROR(_xlfn.XLOOKUP(D299,Chart_of_Accounts!$A:$A,Chart_of_Accounts!$B:$B,""),"")</f>
        <v>0</v>
      </c>
      <c r="F299" s="10">
        <f>IFERROR(_xlfn.XLOOKUP(D299,Chart_of_Accounts!$A:$A,Chart_of_Accounts!$C:$C,""),"")</f>
        <v>0</v>
      </c>
      <c r="G299" s="10">
        <f>IFERROR(_xlfn.XLOOKUP(D299,Chart_of_Accounts!$A:$A,Chart_of_Accounts!$D:$D,""),"")</f>
        <v>0</v>
      </c>
      <c r="H299" s="10">
        <f>IFERROR(_xlfn.XLOOKUP(D299,Chart_of_Accounts!$A:$A,Chart_of_Accounts!$E:$E,""),"")</f>
        <v>0</v>
      </c>
      <c r="I299" s="10"/>
      <c r="J299" s="11"/>
      <c r="K299" s="11"/>
      <c r="L299" s="11"/>
      <c r="M299" s="11"/>
      <c r="N299" s="11" t="str">
        <f>IF(A299="","",Dashboard!$B$7)</f>
        <v/>
      </c>
      <c r="O299" s="11" t="str">
        <f t="shared" si="13"/>
        <v/>
      </c>
      <c r="P299" s="11" t="str">
        <f t="shared" si="14"/>
        <v/>
      </c>
      <c r="Q299" s="10"/>
      <c r="R299" s="10"/>
      <c r="S299" s="10"/>
      <c r="T299" s="10"/>
      <c r="U299" s="10"/>
    </row>
    <row r="300" spans="1:21">
      <c r="A300" s="18"/>
      <c r="B300" s="10" t="str">
        <f t="shared" si="12"/>
        <v/>
      </c>
      <c r="C300" s="10"/>
      <c r="D300" s="10"/>
      <c r="E300" s="10">
        <f>IFERROR(_xlfn.XLOOKUP(D300,Chart_of_Accounts!$A:$A,Chart_of_Accounts!$B:$B,""),"")</f>
        <v>0</v>
      </c>
      <c r="F300" s="10">
        <f>IFERROR(_xlfn.XLOOKUP(D300,Chart_of_Accounts!$A:$A,Chart_of_Accounts!$C:$C,""),"")</f>
        <v>0</v>
      </c>
      <c r="G300" s="10">
        <f>IFERROR(_xlfn.XLOOKUP(D300,Chart_of_Accounts!$A:$A,Chart_of_Accounts!$D:$D,""),"")</f>
        <v>0</v>
      </c>
      <c r="H300" s="10">
        <f>IFERROR(_xlfn.XLOOKUP(D300,Chart_of_Accounts!$A:$A,Chart_of_Accounts!$E:$E,""),"")</f>
        <v>0</v>
      </c>
      <c r="I300" s="10"/>
      <c r="J300" s="11"/>
      <c r="K300" s="11"/>
      <c r="L300" s="11"/>
      <c r="M300" s="11"/>
      <c r="N300" s="11" t="str">
        <f>IF(A300="","",Dashboard!$B$7)</f>
        <v/>
      </c>
      <c r="O300" s="11" t="str">
        <f t="shared" si="13"/>
        <v/>
      </c>
      <c r="P300" s="11" t="str">
        <f t="shared" si="14"/>
        <v/>
      </c>
      <c r="Q300" s="10"/>
      <c r="R300" s="10"/>
      <c r="S300" s="10"/>
      <c r="T300" s="10"/>
      <c r="U300" s="10"/>
    </row>
  </sheetData>
  <dataValidations count="5">
    <dataValidation type="list" sqref="D2:D300">
      <formula1>Chart_of_Accounts!$A$2:$A$40</formula1>
    </dataValidation>
    <dataValidation type="list" sqref="Q2:Q300">
      <formula1>Lists!$E$2:$E$4</formula1>
    </dataValidation>
    <dataValidation type="list" sqref="R2:R300">
      <formula1>Lists!$F$2:$F$4</formula1>
    </dataValidation>
    <dataValidation type="list" sqref="S2:S300">
      <formula1>Lists!$D$2:$D$6</formula1>
    </dataValidation>
    <dataValidation type="list" sqref="T2:T300">
      <formula1>Lists!$C$2:$C$6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G2" sqref="G2"/>
    </sheetView>
  </sheetViews>
  <sheetFormatPr defaultColWidth="9" defaultRowHeight="14"/>
  <cols>
    <col min="1" max="1" width="9.25" customWidth="1"/>
    <col min="7" max="7" width="35" customWidth="1"/>
    <col min="8" max="8" width="9.08333333333333" customWidth="1"/>
    <col min="10" max="10" width="9.08333333333333" customWidth="1"/>
  </cols>
  <sheetData>
    <row r="1" ht="26" spans="1:21">
      <c r="A1" s="9" t="s">
        <v>199</v>
      </c>
      <c r="B1" s="9" t="s">
        <v>179</v>
      </c>
      <c r="C1" s="9" t="s">
        <v>180</v>
      </c>
      <c r="D1" s="9" t="s">
        <v>47</v>
      </c>
      <c r="E1" s="9" t="s">
        <v>181</v>
      </c>
      <c r="F1" s="9" t="s">
        <v>3</v>
      </c>
      <c r="G1" s="9" t="s">
        <v>182</v>
      </c>
      <c r="H1" s="9" t="s">
        <v>200</v>
      </c>
      <c r="I1" s="9" t="s">
        <v>201</v>
      </c>
      <c r="J1" s="9" t="s">
        <v>202</v>
      </c>
      <c r="K1" s="9" t="s">
        <v>187</v>
      </c>
      <c r="L1" s="9" t="s">
        <v>191</v>
      </c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8">
        <v>46204</v>
      </c>
      <c r="B2" s="10" t="str">
        <f t="shared" ref="B2:B33" si="0">IF(A2="","",TEXT(A2,"mmm-yy"))</f>
        <v>Jul-26</v>
      </c>
      <c r="C2" s="10">
        <v>1</v>
      </c>
      <c r="D2" s="10"/>
      <c r="E2" s="10">
        <f>_xlfn.XLOOKUP(D2,Chart_of_Accounts!$A:$A,Chart_of_Accounts!$C:$C,"")</f>
        <v>0</v>
      </c>
      <c r="F2" s="10">
        <f>IFERROR(_xlfn.XLOOKUP(D2,Chart_of_Accounts!$A:$A,Chart_of_Accounts!$E:$E,""),"")</f>
        <v>0</v>
      </c>
      <c r="G2" s="10" t="s">
        <v>203</v>
      </c>
      <c r="H2" s="11">
        <v>35000000</v>
      </c>
      <c r="I2" s="11"/>
      <c r="J2" s="11">
        <f>SUM($H$2:H2)-SUM($I$2:I2)</f>
        <v>35000000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8">
        <v>46205</v>
      </c>
      <c r="B3" s="10" t="str">
        <f t="shared" si="0"/>
        <v>Jul-26</v>
      </c>
      <c r="C3" s="10">
        <v>2</v>
      </c>
      <c r="D3" s="10" t="s">
        <v>59</v>
      </c>
      <c r="E3" s="10" t="str">
        <f>_xlfn.XLOOKUP(D3,Chart_of_Accounts!$A:$A,Chart_of_Accounts!$C:$C,"")</f>
        <v>Project Manager</v>
      </c>
      <c r="F3" s="10" t="str">
        <f>IFERROR(_xlfn.XLOOKUP(D3,Chart_of_Accounts!$A:$A,Chart_of_Accounts!$E:$E,""),"")</f>
        <v>Personnel</v>
      </c>
      <c r="G3" s="10" t="s">
        <v>204</v>
      </c>
      <c r="H3" s="11">
        <v>250000</v>
      </c>
      <c r="I3" s="11"/>
      <c r="J3" s="11">
        <f>SUM($H$2:H3)-SUM($I$2:I3)</f>
        <v>35250000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8"/>
      <c r="B4" s="10" t="str">
        <f t="shared" si="0"/>
        <v/>
      </c>
      <c r="C4" s="10"/>
      <c r="D4" s="10"/>
      <c r="E4" s="10">
        <f>_xlfn.XLOOKUP(D4,Chart_of_Accounts!$A:$A,Chart_of_Accounts!$C:$C,"")</f>
        <v>0</v>
      </c>
      <c r="F4" s="10">
        <f>IFERROR(_xlfn.XLOOKUP(D4,Chart_of_Accounts!$A:$A,Chart_of_Accounts!$E:$E,""),"")</f>
        <v>0</v>
      </c>
      <c r="G4" s="10"/>
      <c r="H4" s="11"/>
      <c r="I4" s="11"/>
      <c r="J4" s="11">
        <f>SUM($H$2:H4)-SUM($I$2:I4)</f>
        <v>35250000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8"/>
      <c r="B5" s="10" t="str">
        <f t="shared" si="0"/>
        <v/>
      </c>
      <c r="C5" s="10"/>
      <c r="D5" s="10"/>
      <c r="E5" s="10">
        <f>_xlfn.XLOOKUP(D5,Chart_of_Accounts!$A:$A,Chart_of_Accounts!$C:$C,"")</f>
        <v>0</v>
      </c>
      <c r="F5" s="10">
        <f>IFERROR(_xlfn.XLOOKUP(D5,Chart_of_Accounts!$A:$A,Chart_of_Accounts!$E:$E,""),"")</f>
        <v>0</v>
      </c>
      <c r="G5" s="10"/>
      <c r="H5" s="11"/>
      <c r="I5" s="11"/>
      <c r="J5" s="11">
        <f>SUM($H$2:H5)-SUM($I$2:I5)</f>
        <v>35250000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8"/>
      <c r="B6" s="10" t="str">
        <f t="shared" si="0"/>
        <v/>
      </c>
      <c r="C6" s="10"/>
      <c r="D6" s="10"/>
      <c r="E6" s="10">
        <f>_xlfn.XLOOKUP(D6,Chart_of_Accounts!$A:$A,Chart_of_Accounts!$C:$C,"")</f>
        <v>0</v>
      </c>
      <c r="F6" s="10">
        <f>IFERROR(_xlfn.XLOOKUP(D6,Chart_of_Accounts!$A:$A,Chart_of_Accounts!$E:$E,""),"")</f>
        <v>0</v>
      </c>
      <c r="G6" s="10"/>
      <c r="H6" s="11"/>
      <c r="I6" s="11"/>
      <c r="J6" s="11">
        <f>SUM($H$2:H6)-SUM($I$2:I6)</f>
        <v>35250000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8"/>
      <c r="B7" s="10" t="str">
        <f t="shared" si="0"/>
        <v/>
      </c>
      <c r="C7" s="10"/>
      <c r="D7" s="10"/>
      <c r="E7" s="10">
        <f>_xlfn.XLOOKUP(D7,Chart_of_Accounts!$A:$A,Chart_of_Accounts!$C:$C,"")</f>
        <v>0</v>
      </c>
      <c r="F7" s="10">
        <f>IFERROR(_xlfn.XLOOKUP(D7,Chart_of_Accounts!$A:$A,Chart_of_Accounts!$E:$E,""),"")</f>
        <v>0</v>
      </c>
      <c r="G7" s="10"/>
      <c r="H7" s="11"/>
      <c r="I7" s="11"/>
      <c r="J7" s="11">
        <f>SUM($H$2:H7)-SUM($I$2:I7)</f>
        <v>35250000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8"/>
      <c r="B8" s="10" t="str">
        <f t="shared" si="0"/>
        <v/>
      </c>
      <c r="C8" s="10"/>
      <c r="D8" s="10"/>
      <c r="E8" s="10">
        <f>_xlfn.XLOOKUP(D8,Chart_of_Accounts!$A:$A,Chart_of_Accounts!$C:$C,"")</f>
        <v>0</v>
      </c>
      <c r="F8" s="10">
        <f>IFERROR(_xlfn.XLOOKUP(D8,Chart_of_Accounts!$A:$A,Chart_of_Accounts!$E:$E,""),"")</f>
        <v>0</v>
      </c>
      <c r="G8" s="10"/>
      <c r="H8" s="11"/>
      <c r="I8" s="11"/>
      <c r="J8" s="11">
        <f>SUM($H$2:H8)-SUM($I$2:I8)</f>
        <v>35250000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8"/>
      <c r="B9" s="10" t="str">
        <f t="shared" si="0"/>
        <v/>
      </c>
      <c r="C9" s="10"/>
      <c r="D9" s="10"/>
      <c r="E9" s="10">
        <f>_xlfn.XLOOKUP(D9,Chart_of_Accounts!$A:$A,Chart_of_Accounts!$C:$C,"")</f>
        <v>0</v>
      </c>
      <c r="F9" s="10">
        <f>IFERROR(_xlfn.XLOOKUP(D9,Chart_of_Accounts!$A:$A,Chart_of_Accounts!$E:$E,""),"")</f>
        <v>0</v>
      </c>
      <c r="G9" s="10"/>
      <c r="H9" s="11"/>
      <c r="I9" s="11"/>
      <c r="J9" s="11">
        <f>SUM($H$2:H9)-SUM($I$2:I9)</f>
        <v>35250000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8"/>
      <c r="B10" s="10" t="str">
        <f t="shared" si="0"/>
        <v/>
      </c>
      <c r="C10" s="10"/>
      <c r="D10" s="10"/>
      <c r="E10" s="10">
        <f>_xlfn.XLOOKUP(D10,Chart_of_Accounts!$A:$A,Chart_of_Accounts!$C:$C,"")</f>
        <v>0</v>
      </c>
      <c r="F10" s="10">
        <f>IFERROR(_xlfn.XLOOKUP(D10,Chart_of_Accounts!$A:$A,Chart_of_Accounts!$E:$E,""),"")</f>
        <v>0</v>
      </c>
      <c r="G10" s="10"/>
      <c r="H10" s="11"/>
      <c r="I10" s="11"/>
      <c r="J10" s="11">
        <f>SUM($H$2:H10)-SUM($I$2:I10)</f>
        <v>35250000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8"/>
      <c r="B11" s="10" t="str">
        <f t="shared" si="0"/>
        <v/>
      </c>
      <c r="C11" s="10"/>
      <c r="D11" s="10"/>
      <c r="E11" s="10">
        <f>_xlfn.XLOOKUP(D11,Chart_of_Accounts!$A:$A,Chart_of_Accounts!$C:$C,"")</f>
        <v>0</v>
      </c>
      <c r="F11" s="10">
        <f>IFERROR(_xlfn.XLOOKUP(D11,Chart_of_Accounts!$A:$A,Chart_of_Accounts!$E:$E,""),"")</f>
        <v>0</v>
      </c>
      <c r="G11" s="10"/>
      <c r="H11" s="11"/>
      <c r="I11" s="11"/>
      <c r="J11" s="11">
        <f>SUM($H$2:H11)-SUM($I$2:I11)</f>
        <v>35250000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8"/>
      <c r="B12" s="10" t="str">
        <f t="shared" si="0"/>
        <v/>
      </c>
      <c r="C12" s="10"/>
      <c r="D12" s="10"/>
      <c r="E12" s="10">
        <f>_xlfn.XLOOKUP(D12,Chart_of_Accounts!$A:$A,Chart_of_Accounts!$C:$C,"")</f>
        <v>0</v>
      </c>
      <c r="F12" s="10">
        <f>IFERROR(_xlfn.XLOOKUP(D12,Chart_of_Accounts!$A:$A,Chart_of_Accounts!$E:$E,""),"")</f>
        <v>0</v>
      </c>
      <c r="G12" s="10"/>
      <c r="H12" s="11"/>
      <c r="I12" s="11"/>
      <c r="J12" s="11">
        <f>SUM($H$2:H12)-SUM($I$2:I12)</f>
        <v>35250000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8"/>
      <c r="B13" s="10" t="str">
        <f t="shared" si="0"/>
        <v/>
      </c>
      <c r="C13" s="10"/>
      <c r="D13" s="10"/>
      <c r="E13" s="10">
        <f>_xlfn.XLOOKUP(D13,Chart_of_Accounts!$A:$A,Chart_of_Accounts!$C:$C,"")</f>
        <v>0</v>
      </c>
      <c r="F13" s="10">
        <f>IFERROR(_xlfn.XLOOKUP(D13,Chart_of_Accounts!$A:$A,Chart_of_Accounts!$E:$E,""),"")</f>
        <v>0</v>
      </c>
      <c r="G13" s="10"/>
      <c r="H13" s="11"/>
      <c r="I13" s="11"/>
      <c r="J13" s="11">
        <f>SUM($H$2:H13)-SUM($I$2:I13)</f>
        <v>35250000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8"/>
      <c r="B14" s="10" t="str">
        <f t="shared" si="0"/>
        <v/>
      </c>
      <c r="C14" s="10"/>
      <c r="D14" s="10"/>
      <c r="E14" s="10">
        <f>_xlfn.XLOOKUP(D14,Chart_of_Accounts!$A:$A,Chart_of_Accounts!$C:$C,"")</f>
        <v>0</v>
      </c>
      <c r="F14" s="10">
        <f>IFERROR(_xlfn.XLOOKUP(D14,Chart_of_Accounts!$A:$A,Chart_of_Accounts!$E:$E,""),"")</f>
        <v>0</v>
      </c>
      <c r="G14" s="10"/>
      <c r="H14" s="11"/>
      <c r="I14" s="11"/>
      <c r="J14" s="11">
        <f>SUM($H$2:H14)-SUM($I$2:I14)</f>
        <v>35250000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8"/>
      <c r="B15" s="10" t="str">
        <f t="shared" si="0"/>
        <v/>
      </c>
      <c r="C15" s="10"/>
      <c r="D15" s="10"/>
      <c r="E15" s="10">
        <f>_xlfn.XLOOKUP(D15,Chart_of_Accounts!$A:$A,Chart_of_Accounts!$C:$C,"")</f>
        <v>0</v>
      </c>
      <c r="F15" s="10">
        <f>IFERROR(_xlfn.XLOOKUP(D15,Chart_of_Accounts!$A:$A,Chart_of_Accounts!$E:$E,""),"")</f>
        <v>0</v>
      </c>
      <c r="G15" s="10"/>
      <c r="H15" s="11"/>
      <c r="I15" s="11"/>
      <c r="J15" s="11">
        <f>SUM($H$2:H15)-SUM($I$2:I15)</f>
        <v>35250000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8"/>
      <c r="B16" s="10" t="str">
        <f t="shared" si="0"/>
        <v/>
      </c>
      <c r="C16" s="10"/>
      <c r="D16" s="10"/>
      <c r="E16" s="10">
        <f>_xlfn.XLOOKUP(D16,Chart_of_Accounts!$A:$A,Chart_of_Accounts!$C:$C,"")</f>
        <v>0</v>
      </c>
      <c r="F16" s="10">
        <f>IFERROR(_xlfn.XLOOKUP(D16,Chart_of_Accounts!$A:$A,Chart_of_Accounts!$E:$E,""),"")</f>
        <v>0</v>
      </c>
      <c r="G16" s="10"/>
      <c r="H16" s="11"/>
      <c r="I16" s="11"/>
      <c r="J16" s="11">
        <f>SUM($H$2:H16)-SUM($I$2:I16)</f>
        <v>35250000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8"/>
      <c r="B17" s="10" t="str">
        <f t="shared" si="0"/>
        <v/>
      </c>
      <c r="C17" s="10"/>
      <c r="D17" s="10"/>
      <c r="E17" s="10">
        <f>_xlfn.XLOOKUP(D17,Chart_of_Accounts!$A:$A,Chart_of_Accounts!$C:$C,"")</f>
        <v>0</v>
      </c>
      <c r="F17" s="10">
        <f>IFERROR(_xlfn.XLOOKUP(D17,Chart_of_Accounts!$A:$A,Chart_of_Accounts!$E:$E,""),"")</f>
        <v>0</v>
      </c>
      <c r="G17" s="10"/>
      <c r="H17" s="11"/>
      <c r="I17" s="11"/>
      <c r="J17" s="11">
        <f>SUM($H$2:H17)-SUM($I$2:I17)</f>
        <v>35250000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8"/>
      <c r="B18" s="10" t="str">
        <f t="shared" si="0"/>
        <v/>
      </c>
      <c r="C18" s="10"/>
      <c r="D18" s="10"/>
      <c r="E18" s="10">
        <f>_xlfn.XLOOKUP(D18,Chart_of_Accounts!$A:$A,Chart_of_Accounts!$C:$C,"")</f>
        <v>0</v>
      </c>
      <c r="F18" s="10">
        <f>IFERROR(_xlfn.XLOOKUP(D18,Chart_of_Accounts!$A:$A,Chart_of_Accounts!$E:$E,""),"")</f>
        <v>0</v>
      </c>
      <c r="G18" s="10"/>
      <c r="H18" s="11"/>
      <c r="I18" s="11"/>
      <c r="J18" s="11">
        <f>SUM($H$2:H18)-SUM($I$2:I18)</f>
        <v>35250000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8"/>
      <c r="B19" s="10" t="str">
        <f t="shared" si="0"/>
        <v/>
      </c>
      <c r="C19" s="10"/>
      <c r="D19" s="10"/>
      <c r="E19" s="10">
        <f>_xlfn.XLOOKUP(D19,Chart_of_Accounts!$A:$A,Chart_of_Accounts!$C:$C,"")</f>
        <v>0</v>
      </c>
      <c r="F19" s="10">
        <f>IFERROR(_xlfn.XLOOKUP(D19,Chart_of_Accounts!$A:$A,Chart_of_Accounts!$E:$E,""),"")</f>
        <v>0</v>
      </c>
      <c r="G19" s="10"/>
      <c r="H19" s="11"/>
      <c r="I19" s="11"/>
      <c r="J19" s="11">
        <f>SUM($H$2:H19)-SUM($I$2:I19)</f>
        <v>35250000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8"/>
      <c r="B20" s="10" t="str">
        <f t="shared" si="0"/>
        <v/>
      </c>
      <c r="C20" s="10"/>
      <c r="D20" s="10"/>
      <c r="E20" s="10">
        <f>_xlfn.XLOOKUP(D20,Chart_of_Accounts!$A:$A,Chart_of_Accounts!$C:$C,"")</f>
        <v>0</v>
      </c>
      <c r="F20" s="10">
        <f>IFERROR(_xlfn.XLOOKUP(D20,Chart_of_Accounts!$A:$A,Chart_of_Accounts!$E:$E,""),"")</f>
        <v>0</v>
      </c>
      <c r="G20" s="10"/>
      <c r="H20" s="11"/>
      <c r="I20" s="11"/>
      <c r="J20" s="11">
        <f>SUM($H$2:H20)-SUM($I$2:I20)</f>
        <v>35250000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8"/>
      <c r="B21" s="10" t="str">
        <f t="shared" si="0"/>
        <v/>
      </c>
      <c r="C21" s="10"/>
      <c r="D21" s="10"/>
      <c r="E21" s="10">
        <f>_xlfn.XLOOKUP(D21,Chart_of_Accounts!$A:$A,Chart_of_Accounts!$C:$C,"")</f>
        <v>0</v>
      </c>
      <c r="F21" s="10">
        <f>IFERROR(_xlfn.XLOOKUP(D21,Chart_of_Accounts!$A:$A,Chart_of_Accounts!$E:$E,""),"")</f>
        <v>0</v>
      </c>
      <c r="G21" s="10"/>
      <c r="H21" s="11"/>
      <c r="I21" s="11"/>
      <c r="J21" s="11">
        <f>SUM($H$2:H21)-SUM($I$2:I21)</f>
        <v>35250000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8"/>
      <c r="B22" s="10" t="str">
        <f t="shared" si="0"/>
        <v/>
      </c>
      <c r="C22" s="10"/>
      <c r="D22" s="10"/>
      <c r="E22" s="10">
        <f>_xlfn.XLOOKUP(D22,Chart_of_Accounts!$A:$A,Chart_of_Accounts!$C:$C,"")</f>
        <v>0</v>
      </c>
      <c r="F22" s="10">
        <f>IFERROR(_xlfn.XLOOKUP(D22,Chart_of_Accounts!$A:$A,Chart_of_Accounts!$E:$E,""),"")</f>
        <v>0</v>
      </c>
      <c r="G22" s="10"/>
      <c r="H22" s="11"/>
      <c r="I22" s="11"/>
      <c r="J22" s="11">
        <f>SUM($H$2:H22)-SUM($I$2:I22)</f>
        <v>35250000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8"/>
      <c r="B23" s="10" t="str">
        <f t="shared" si="0"/>
        <v/>
      </c>
      <c r="C23" s="10"/>
      <c r="D23" s="10"/>
      <c r="E23" s="10">
        <f>_xlfn.XLOOKUP(D23,Chart_of_Accounts!$A:$A,Chart_of_Accounts!$C:$C,"")</f>
        <v>0</v>
      </c>
      <c r="F23" s="10">
        <f>IFERROR(_xlfn.XLOOKUP(D23,Chart_of_Accounts!$A:$A,Chart_of_Accounts!$E:$E,""),"")</f>
        <v>0</v>
      </c>
      <c r="G23" s="10"/>
      <c r="H23" s="11"/>
      <c r="I23" s="11"/>
      <c r="J23" s="11">
        <f>SUM($H$2:H23)-SUM($I$2:I23)</f>
        <v>35250000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8"/>
      <c r="B24" s="10" t="str">
        <f t="shared" si="0"/>
        <v/>
      </c>
      <c r="C24" s="10"/>
      <c r="D24" s="10"/>
      <c r="E24" s="10">
        <f>_xlfn.XLOOKUP(D24,Chart_of_Accounts!$A:$A,Chart_of_Accounts!$C:$C,"")</f>
        <v>0</v>
      </c>
      <c r="F24" s="10">
        <f>IFERROR(_xlfn.XLOOKUP(D24,Chart_of_Accounts!$A:$A,Chart_of_Accounts!$E:$E,""),"")</f>
        <v>0</v>
      </c>
      <c r="G24" s="10"/>
      <c r="H24" s="11"/>
      <c r="I24" s="11"/>
      <c r="J24" s="11">
        <f>SUM($H$2:H24)-SUM($I$2:I24)</f>
        <v>35250000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8"/>
      <c r="B25" s="10" t="str">
        <f t="shared" si="0"/>
        <v/>
      </c>
      <c r="C25" s="10"/>
      <c r="D25" s="10"/>
      <c r="E25" s="10">
        <f>_xlfn.XLOOKUP(D25,Chart_of_Accounts!$A:$A,Chart_of_Accounts!$C:$C,"")</f>
        <v>0</v>
      </c>
      <c r="F25" s="10">
        <f>IFERROR(_xlfn.XLOOKUP(D25,Chart_of_Accounts!$A:$A,Chart_of_Accounts!$E:$E,""),"")</f>
        <v>0</v>
      </c>
      <c r="G25" s="10"/>
      <c r="H25" s="11"/>
      <c r="I25" s="11"/>
      <c r="J25" s="11">
        <f>SUM($H$2:H25)-SUM($I$2:I25)</f>
        <v>35250000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8"/>
      <c r="B26" s="10" t="str">
        <f t="shared" si="0"/>
        <v/>
      </c>
      <c r="C26" s="10"/>
      <c r="D26" s="10"/>
      <c r="E26" s="10">
        <f>_xlfn.XLOOKUP(D26,Chart_of_Accounts!$A:$A,Chart_of_Accounts!$C:$C,"")</f>
        <v>0</v>
      </c>
      <c r="F26" s="10">
        <f>IFERROR(_xlfn.XLOOKUP(D26,Chart_of_Accounts!$A:$A,Chart_of_Accounts!$E:$E,""),"")</f>
        <v>0</v>
      </c>
      <c r="G26" s="10"/>
      <c r="H26" s="11"/>
      <c r="I26" s="11"/>
      <c r="J26" s="11">
        <f>SUM($H$2:H26)-SUM($I$2:I26)</f>
        <v>35250000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8"/>
      <c r="B27" s="10" t="str">
        <f t="shared" si="0"/>
        <v/>
      </c>
      <c r="C27" s="10"/>
      <c r="D27" s="10"/>
      <c r="E27" s="10">
        <f>_xlfn.XLOOKUP(D27,Chart_of_Accounts!$A:$A,Chart_of_Accounts!$C:$C,"")</f>
        <v>0</v>
      </c>
      <c r="F27" s="10">
        <f>IFERROR(_xlfn.XLOOKUP(D27,Chart_of_Accounts!$A:$A,Chart_of_Accounts!$E:$E,""),"")</f>
        <v>0</v>
      </c>
      <c r="G27" s="10"/>
      <c r="H27" s="11"/>
      <c r="I27" s="11"/>
      <c r="J27" s="11">
        <f>SUM($H$2:H27)-SUM($I$2:I27)</f>
        <v>35250000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8"/>
      <c r="B28" s="10" t="str">
        <f t="shared" si="0"/>
        <v/>
      </c>
      <c r="C28" s="10"/>
      <c r="D28" s="10"/>
      <c r="E28" s="10">
        <f>_xlfn.XLOOKUP(D28,Chart_of_Accounts!$A:$A,Chart_of_Accounts!$C:$C,"")</f>
        <v>0</v>
      </c>
      <c r="F28" s="10">
        <f>IFERROR(_xlfn.XLOOKUP(D28,Chart_of_Accounts!$A:$A,Chart_of_Accounts!$E:$E,""),"")</f>
        <v>0</v>
      </c>
      <c r="G28" s="10"/>
      <c r="H28" s="11"/>
      <c r="I28" s="11"/>
      <c r="J28" s="11">
        <f>SUM($H$2:H28)-SUM($I$2:I28)</f>
        <v>35250000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8"/>
      <c r="B29" s="10" t="str">
        <f t="shared" si="0"/>
        <v/>
      </c>
      <c r="C29" s="10"/>
      <c r="D29" s="10"/>
      <c r="E29" s="10">
        <f>_xlfn.XLOOKUP(D29,Chart_of_Accounts!$A:$A,Chart_of_Accounts!$C:$C,"")</f>
        <v>0</v>
      </c>
      <c r="F29" s="10">
        <f>IFERROR(_xlfn.XLOOKUP(D29,Chart_of_Accounts!$A:$A,Chart_of_Accounts!$E:$E,""),"")</f>
        <v>0</v>
      </c>
      <c r="G29" s="10"/>
      <c r="H29" s="11"/>
      <c r="I29" s="11"/>
      <c r="J29" s="11">
        <f>SUM($H$2:H29)-SUM($I$2:I29)</f>
        <v>35250000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8"/>
      <c r="B30" s="10" t="str">
        <f t="shared" si="0"/>
        <v/>
      </c>
      <c r="C30" s="10"/>
      <c r="D30" s="10"/>
      <c r="E30" s="10">
        <f>_xlfn.XLOOKUP(D30,Chart_of_Accounts!$A:$A,Chart_of_Accounts!$C:$C,"")</f>
        <v>0</v>
      </c>
      <c r="F30" s="10">
        <f>IFERROR(_xlfn.XLOOKUP(D30,Chart_of_Accounts!$A:$A,Chart_of_Accounts!$E:$E,""),"")</f>
        <v>0</v>
      </c>
      <c r="G30" s="10"/>
      <c r="H30" s="11"/>
      <c r="I30" s="11"/>
      <c r="J30" s="11">
        <f>SUM($H$2:H30)-SUM($I$2:I30)</f>
        <v>35250000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8"/>
      <c r="B31" s="10" t="str">
        <f t="shared" si="0"/>
        <v/>
      </c>
      <c r="C31" s="10"/>
      <c r="D31" s="10"/>
      <c r="E31" s="10">
        <f>_xlfn.XLOOKUP(D31,Chart_of_Accounts!$A:$A,Chart_of_Accounts!$C:$C,"")</f>
        <v>0</v>
      </c>
      <c r="F31" s="10">
        <f>IFERROR(_xlfn.XLOOKUP(D31,Chart_of_Accounts!$A:$A,Chart_of_Accounts!$E:$E,""),"")</f>
        <v>0</v>
      </c>
      <c r="G31" s="10"/>
      <c r="H31" s="11"/>
      <c r="I31" s="11"/>
      <c r="J31" s="11">
        <f>SUM($H$2:H31)-SUM($I$2:I31)</f>
        <v>35250000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8"/>
      <c r="B32" s="10" t="str">
        <f t="shared" si="0"/>
        <v/>
      </c>
      <c r="C32" s="10"/>
      <c r="D32" s="10"/>
      <c r="E32" s="10">
        <f>_xlfn.XLOOKUP(D32,Chart_of_Accounts!$A:$A,Chart_of_Accounts!$C:$C,"")</f>
        <v>0</v>
      </c>
      <c r="F32" s="10">
        <f>IFERROR(_xlfn.XLOOKUP(D32,Chart_of_Accounts!$A:$A,Chart_of_Accounts!$E:$E,""),"")</f>
        <v>0</v>
      </c>
      <c r="G32" s="10"/>
      <c r="H32" s="11"/>
      <c r="I32" s="11"/>
      <c r="J32" s="11">
        <f>SUM($H$2:H32)-SUM($I$2:I32)</f>
        <v>35250000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8"/>
      <c r="B33" s="10" t="str">
        <f t="shared" si="0"/>
        <v/>
      </c>
      <c r="C33" s="10"/>
      <c r="D33" s="10"/>
      <c r="E33" s="10">
        <f>_xlfn.XLOOKUP(D33,Chart_of_Accounts!$A:$A,Chart_of_Accounts!$C:$C,"")</f>
        <v>0</v>
      </c>
      <c r="F33" s="10">
        <f>IFERROR(_xlfn.XLOOKUP(D33,Chart_of_Accounts!$A:$A,Chart_of_Accounts!$E:$E,""),"")</f>
        <v>0</v>
      </c>
      <c r="G33" s="10"/>
      <c r="H33" s="11"/>
      <c r="I33" s="11"/>
      <c r="J33" s="11">
        <f>SUM($H$2:H33)-SUM($I$2:I33)</f>
        <v>35250000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8"/>
      <c r="B34" s="10" t="str">
        <f t="shared" ref="B34:B65" si="1">IF(A34="","",TEXT(A34,"mmm-yy"))</f>
        <v/>
      </c>
      <c r="C34" s="10"/>
      <c r="D34" s="10"/>
      <c r="E34" s="10">
        <f>_xlfn.XLOOKUP(D34,Chart_of_Accounts!$A:$A,Chart_of_Accounts!$C:$C,"")</f>
        <v>0</v>
      </c>
      <c r="F34" s="10">
        <f>IFERROR(_xlfn.XLOOKUP(D34,Chart_of_Accounts!$A:$A,Chart_of_Accounts!$E:$E,""),"")</f>
        <v>0</v>
      </c>
      <c r="G34" s="10"/>
      <c r="H34" s="11"/>
      <c r="I34" s="11"/>
      <c r="J34" s="11">
        <f>SUM($H$2:H34)-SUM($I$2:I34)</f>
        <v>35250000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8"/>
      <c r="B35" s="10" t="str">
        <f t="shared" si="1"/>
        <v/>
      </c>
      <c r="C35" s="10"/>
      <c r="D35" s="10"/>
      <c r="E35" s="10">
        <f>_xlfn.XLOOKUP(D35,Chart_of_Accounts!$A:$A,Chart_of_Accounts!$C:$C,"")</f>
        <v>0</v>
      </c>
      <c r="F35" s="10">
        <f>IFERROR(_xlfn.XLOOKUP(D35,Chart_of_Accounts!$A:$A,Chart_of_Accounts!$E:$E,""),"")</f>
        <v>0</v>
      </c>
      <c r="G35" s="10"/>
      <c r="H35" s="11"/>
      <c r="I35" s="11"/>
      <c r="J35" s="11">
        <f>SUM($H$2:H35)-SUM($I$2:I35)</f>
        <v>35250000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8"/>
      <c r="B36" s="10" t="str">
        <f t="shared" si="1"/>
        <v/>
      </c>
      <c r="C36" s="10"/>
      <c r="D36" s="10"/>
      <c r="E36" s="10">
        <f>_xlfn.XLOOKUP(D36,Chart_of_Accounts!$A:$A,Chart_of_Accounts!$C:$C,"")</f>
        <v>0</v>
      </c>
      <c r="F36" s="10">
        <f>IFERROR(_xlfn.XLOOKUP(D36,Chart_of_Accounts!$A:$A,Chart_of_Accounts!$E:$E,""),"")</f>
        <v>0</v>
      </c>
      <c r="G36" s="10"/>
      <c r="H36" s="11"/>
      <c r="I36" s="11"/>
      <c r="J36" s="11">
        <f>SUM($H$2:H36)-SUM($I$2:I36)</f>
        <v>35250000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8"/>
      <c r="B37" s="10" t="str">
        <f t="shared" si="1"/>
        <v/>
      </c>
      <c r="C37" s="10"/>
      <c r="D37" s="10"/>
      <c r="E37" s="10">
        <f>_xlfn.XLOOKUP(D37,Chart_of_Accounts!$A:$A,Chart_of_Accounts!$C:$C,"")</f>
        <v>0</v>
      </c>
      <c r="F37" s="10">
        <f>IFERROR(_xlfn.XLOOKUP(D37,Chart_of_Accounts!$A:$A,Chart_of_Accounts!$E:$E,""),"")</f>
        <v>0</v>
      </c>
      <c r="G37" s="10"/>
      <c r="H37" s="11"/>
      <c r="I37" s="11"/>
      <c r="J37" s="11">
        <f>SUM($H$2:H37)-SUM($I$2:I37)</f>
        <v>35250000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8"/>
      <c r="B38" s="10" t="str">
        <f t="shared" si="1"/>
        <v/>
      </c>
      <c r="C38" s="10"/>
      <c r="D38" s="10"/>
      <c r="E38" s="10">
        <f>_xlfn.XLOOKUP(D38,Chart_of_Accounts!$A:$A,Chart_of_Accounts!$C:$C,"")</f>
        <v>0</v>
      </c>
      <c r="F38" s="10">
        <f>IFERROR(_xlfn.XLOOKUP(D38,Chart_of_Accounts!$A:$A,Chart_of_Accounts!$E:$E,""),"")</f>
        <v>0</v>
      </c>
      <c r="G38" s="10"/>
      <c r="H38" s="11"/>
      <c r="I38" s="11"/>
      <c r="J38" s="11">
        <f>SUM($H$2:H38)-SUM($I$2:I38)</f>
        <v>35250000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8"/>
      <c r="B39" s="10" t="str">
        <f t="shared" si="1"/>
        <v/>
      </c>
      <c r="C39" s="10"/>
      <c r="D39" s="10"/>
      <c r="E39" s="10">
        <f>_xlfn.XLOOKUP(D39,Chart_of_Accounts!$A:$A,Chart_of_Accounts!$C:$C,"")</f>
        <v>0</v>
      </c>
      <c r="F39" s="10">
        <f>IFERROR(_xlfn.XLOOKUP(D39,Chart_of_Accounts!$A:$A,Chart_of_Accounts!$E:$E,""),"")</f>
        <v>0</v>
      </c>
      <c r="G39" s="10"/>
      <c r="H39" s="11"/>
      <c r="I39" s="11"/>
      <c r="J39" s="11">
        <f>SUM($H$2:H39)-SUM($I$2:I39)</f>
        <v>35250000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8"/>
      <c r="B40" s="10" t="str">
        <f t="shared" si="1"/>
        <v/>
      </c>
      <c r="C40" s="10"/>
      <c r="D40" s="10"/>
      <c r="E40" s="10">
        <f>_xlfn.XLOOKUP(D40,Chart_of_Accounts!$A:$A,Chart_of_Accounts!$C:$C,"")</f>
        <v>0</v>
      </c>
      <c r="F40" s="10">
        <f>IFERROR(_xlfn.XLOOKUP(D40,Chart_of_Accounts!$A:$A,Chart_of_Accounts!$E:$E,""),"")</f>
        <v>0</v>
      </c>
      <c r="G40" s="10"/>
      <c r="H40" s="11"/>
      <c r="I40" s="11"/>
      <c r="J40" s="11">
        <f>SUM($H$2:H40)-SUM($I$2:I40)</f>
        <v>35250000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8"/>
      <c r="B41" s="10" t="str">
        <f t="shared" si="1"/>
        <v/>
      </c>
      <c r="C41" s="10"/>
      <c r="D41" s="10"/>
      <c r="E41" s="10">
        <f>_xlfn.XLOOKUP(D41,Chart_of_Accounts!$A:$A,Chart_of_Accounts!$C:$C,"")</f>
        <v>0</v>
      </c>
      <c r="F41" s="10">
        <f>IFERROR(_xlfn.XLOOKUP(D41,Chart_of_Accounts!$A:$A,Chart_of_Accounts!$E:$E,""),"")</f>
        <v>0</v>
      </c>
      <c r="G41" s="10"/>
      <c r="H41" s="11"/>
      <c r="I41" s="11"/>
      <c r="J41" s="11">
        <f>SUM($H$2:H41)-SUM($I$2:I41)</f>
        <v>35250000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8"/>
      <c r="B42" s="10" t="str">
        <f t="shared" si="1"/>
        <v/>
      </c>
      <c r="C42" s="10"/>
      <c r="D42" s="10"/>
      <c r="E42" s="10">
        <f>_xlfn.XLOOKUP(D42,Chart_of_Accounts!$A:$A,Chart_of_Accounts!$C:$C,"")</f>
        <v>0</v>
      </c>
      <c r="F42" s="10">
        <f>IFERROR(_xlfn.XLOOKUP(D42,Chart_of_Accounts!$A:$A,Chart_of_Accounts!$E:$E,""),"")</f>
        <v>0</v>
      </c>
      <c r="G42" s="10"/>
      <c r="H42" s="11"/>
      <c r="I42" s="11"/>
      <c r="J42" s="11">
        <f>SUM($H$2:H42)-SUM($I$2:I42)</f>
        <v>35250000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8"/>
      <c r="B43" s="10" t="str">
        <f t="shared" si="1"/>
        <v/>
      </c>
      <c r="C43" s="10"/>
      <c r="D43" s="10"/>
      <c r="E43" s="10">
        <f>_xlfn.XLOOKUP(D43,Chart_of_Accounts!$A:$A,Chart_of_Accounts!$C:$C,"")</f>
        <v>0</v>
      </c>
      <c r="F43" s="10">
        <f>IFERROR(_xlfn.XLOOKUP(D43,Chart_of_Accounts!$A:$A,Chart_of_Accounts!$E:$E,""),"")</f>
        <v>0</v>
      </c>
      <c r="G43" s="10"/>
      <c r="H43" s="11"/>
      <c r="I43" s="11"/>
      <c r="J43" s="11">
        <f>SUM($H$2:H43)-SUM($I$2:I43)</f>
        <v>35250000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8"/>
      <c r="B44" s="10" t="str">
        <f t="shared" si="1"/>
        <v/>
      </c>
      <c r="C44" s="10"/>
      <c r="D44" s="10"/>
      <c r="E44" s="10">
        <f>_xlfn.XLOOKUP(D44,Chart_of_Accounts!$A:$A,Chart_of_Accounts!$C:$C,"")</f>
        <v>0</v>
      </c>
      <c r="F44" s="10">
        <f>IFERROR(_xlfn.XLOOKUP(D44,Chart_of_Accounts!$A:$A,Chart_of_Accounts!$E:$E,""),"")</f>
        <v>0</v>
      </c>
      <c r="G44" s="10"/>
      <c r="H44" s="11"/>
      <c r="I44" s="11"/>
      <c r="J44" s="11">
        <f>SUM($H$2:H44)-SUM($I$2:I44)</f>
        <v>35250000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8"/>
      <c r="B45" s="10" t="str">
        <f t="shared" si="1"/>
        <v/>
      </c>
      <c r="C45" s="10"/>
      <c r="D45" s="10"/>
      <c r="E45" s="10">
        <f>_xlfn.XLOOKUP(D45,Chart_of_Accounts!$A:$A,Chart_of_Accounts!$C:$C,"")</f>
        <v>0</v>
      </c>
      <c r="F45" s="10">
        <f>IFERROR(_xlfn.XLOOKUP(D45,Chart_of_Accounts!$A:$A,Chart_of_Accounts!$E:$E,""),"")</f>
        <v>0</v>
      </c>
      <c r="G45" s="10"/>
      <c r="H45" s="11"/>
      <c r="I45" s="11"/>
      <c r="J45" s="11">
        <f>SUM($H$2:H45)-SUM($I$2:I45)</f>
        <v>35250000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8"/>
      <c r="B46" s="10" t="str">
        <f t="shared" si="1"/>
        <v/>
      </c>
      <c r="C46" s="10"/>
      <c r="D46" s="10"/>
      <c r="E46" s="10">
        <f>_xlfn.XLOOKUP(D46,Chart_of_Accounts!$A:$A,Chart_of_Accounts!$C:$C,"")</f>
        <v>0</v>
      </c>
      <c r="F46" s="10">
        <f>IFERROR(_xlfn.XLOOKUP(D46,Chart_of_Accounts!$A:$A,Chart_of_Accounts!$E:$E,""),"")</f>
        <v>0</v>
      </c>
      <c r="G46" s="10"/>
      <c r="H46" s="11"/>
      <c r="I46" s="11"/>
      <c r="J46" s="11">
        <f>SUM($H$2:H46)-SUM($I$2:I46)</f>
        <v>35250000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8"/>
      <c r="B47" s="10" t="str">
        <f t="shared" si="1"/>
        <v/>
      </c>
      <c r="C47" s="10"/>
      <c r="D47" s="10"/>
      <c r="E47" s="10">
        <f>_xlfn.XLOOKUP(D47,Chart_of_Accounts!$A:$A,Chart_of_Accounts!$C:$C,"")</f>
        <v>0</v>
      </c>
      <c r="F47" s="10">
        <f>IFERROR(_xlfn.XLOOKUP(D47,Chart_of_Accounts!$A:$A,Chart_of_Accounts!$E:$E,""),"")</f>
        <v>0</v>
      </c>
      <c r="G47" s="10"/>
      <c r="H47" s="11"/>
      <c r="I47" s="11"/>
      <c r="J47" s="11">
        <f>SUM($H$2:H47)-SUM($I$2:I47)</f>
        <v>35250000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8"/>
      <c r="B48" s="10" t="str">
        <f t="shared" si="1"/>
        <v/>
      </c>
      <c r="C48" s="10"/>
      <c r="D48" s="10"/>
      <c r="E48" s="10">
        <f>_xlfn.XLOOKUP(D48,Chart_of_Accounts!$A:$A,Chart_of_Accounts!$C:$C,"")</f>
        <v>0</v>
      </c>
      <c r="F48" s="10">
        <f>IFERROR(_xlfn.XLOOKUP(D48,Chart_of_Accounts!$A:$A,Chart_of_Accounts!$E:$E,""),"")</f>
        <v>0</v>
      </c>
      <c r="G48" s="10"/>
      <c r="H48" s="11"/>
      <c r="I48" s="11"/>
      <c r="J48" s="11">
        <f>SUM($H$2:H48)-SUM($I$2:I48)</f>
        <v>35250000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8"/>
      <c r="B49" s="10" t="str">
        <f t="shared" si="1"/>
        <v/>
      </c>
      <c r="C49" s="10"/>
      <c r="D49" s="10"/>
      <c r="E49" s="10">
        <f>_xlfn.XLOOKUP(D49,Chart_of_Accounts!$A:$A,Chart_of_Accounts!$C:$C,"")</f>
        <v>0</v>
      </c>
      <c r="F49" s="10">
        <f>IFERROR(_xlfn.XLOOKUP(D49,Chart_of_Accounts!$A:$A,Chart_of_Accounts!$E:$E,""),"")</f>
        <v>0</v>
      </c>
      <c r="G49" s="10"/>
      <c r="H49" s="11"/>
      <c r="I49" s="11"/>
      <c r="J49" s="11">
        <f>SUM($H$2:H49)-SUM($I$2:I49)</f>
        <v>35250000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8"/>
      <c r="B50" s="10" t="str">
        <f t="shared" si="1"/>
        <v/>
      </c>
      <c r="C50" s="10"/>
      <c r="D50" s="10"/>
      <c r="E50" s="10">
        <f>_xlfn.XLOOKUP(D50,Chart_of_Accounts!$A:$A,Chart_of_Accounts!$C:$C,"")</f>
        <v>0</v>
      </c>
      <c r="F50" s="10">
        <f>IFERROR(_xlfn.XLOOKUP(D50,Chart_of_Accounts!$A:$A,Chart_of_Accounts!$E:$E,""),"")</f>
        <v>0</v>
      </c>
      <c r="G50" s="10"/>
      <c r="H50" s="11"/>
      <c r="I50" s="11"/>
      <c r="J50" s="11">
        <f>SUM($H$2:H50)-SUM($I$2:I50)</f>
        <v>35250000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8"/>
      <c r="B51" s="10" t="str">
        <f t="shared" si="1"/>
        <v/>
      </c>
      <c r="C51" s="10"/>
      <c r="D51" s="10"/>
      <c r="E51" s="10">
        <f>_xlfn.XLOOKUP(D51,Chart_of_Accounts!$A:$A,Chart_of_Accounts!$C:$C,"")</f>
        <v>0</v>
      </c>
      <c r="F51" s="10">
        <f>IFERROR(_xlfn.XLOOKUP(D51,Chart_of_Accounts!$A:$A,Chart_of_Accounts!$E:$E,""),"")</f>
        <v>0</v>
      </c>
      <c r="G51" s="10"/>
      <c r="H51" s="11"/>
      <c r="I51" s="11"/>
      <c r="J51" s="11">
        <f>SUM($H$2:H51)-SUM($I$2:I51)</f>
        <v>35250000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8"/>
      <c r="B52" s="10" t="str">
        <f t="shared" si="1"/>
        <v/>
      </c>
      <c r="C52" s="10"/>
      <c r="D52" s="10"/>
      <c r="E52" s="10">
        <f>_xlfn.XLOOKUP(D52,Chart_of_Accounts!$A:$A,Chart_of_Accounts!$C:$C,"")</f>
        <v>0</v>
      </c>
      <c r="F52" s="10">
        <f>IFERROR(_xlfn.XLOOKUP(D52,Chart_of_Accounts!$A:$A,Chart_of_Accounts!$E:$E,""),"")</f>
        <v>0</v>
      </c>
      <c r="G52" s="10"/>
      <c r="H52" s="11"/>
      <c r="I52" s="11"/>
      <c r="J52" s="11">
        <f>SUM($H$2:H52)-SUM($I$2:I52)</f>
        <v>35250000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8"/>
      <c r="B53" s="10" t="str">
        <f t="shared" si="1"/>
        <v/>
      </c>
      <c r="C53" s="10"/>
      <c r="D53" s="10"/>
      <c r="E53" s="10">
        <f>_xlfn.XLOOKUP(D53,Chart_of_Accounts!$A:$A,Chart_of_Accounts!$C:$C,"")</f>
        <v>0</v>
      </c>
      <c r="F53" s="10">
        <f>IFERROR(_xlfn.XLOOKUP(D53,Chart_of_Accounts!$A:$A,Chart_of_Accounts!$E:$E,""),"")</f>
        <v>0</v>
      </c>
      <c r="G53" s="10"/>
      <c r="H53" s="11"/>
      <c r="I53" s="11"/>
      <c r="J53" s="11">
        <f>SUM($H$2:H53)-SUM($I$2:I53)</f>
        <v>35250000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8"/>
      <c r="B54" s="10" t="str">
        <f t="shared" si="1"/>
        <v/>
      </c>
      <c r="C54" s="10"/>
      <c r="D54" s="10"/>
      <c r="E54" s="10">
        <f>_xlfn.XLOOKUP(D54,Chart_of_Accounts!$A:$A,Chart_of_Accounts!$C:$C,"")</f>
        <v>0</v>
      </c>
      <c r="F54" s="10">
        <f>IFERROR(_xlfn.XLOOKUP(D54,Chart_of_Accounts!$A:$A,Chart_of_Accounts!$E:$E,""),"")</f>
        <v>0</v>
      </c>
      <c r="G54" s="10"/>
      <c r="H54" s="11"/>
      <c r="I54" s="11"/>
      <c r="J54" s="11">
        <f>SUM($H$2:H54)-SUM($I$2:I54)</f>
        <v>35250000</v>
      </c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8"/>
      <c r="B55" s="10" t="str">
        <f t="shared" si="1"/>
        <v/>
      </c>
      <c r="C55" s="10"/>
      <c r="D55" s="10"/>
      <c r="E55" s="10">
        <f>_xlfn.XLOOKUP(D55,Chart_of_Accounts!$A:$A,Chart_of_Accounts!$C:$C,"")</f>
        <v>0</v>
      </c>
      <c r="F55" s="10">
        <f>IFERROR(_xlfn.XLOOKUP(D55,Chart_of_Accounts!$A:$A,Chart_of_Accounts!$E:$E,""),"")</f>
        <v>0</v>
      </c>
      <c r="G55" s="10"/>
      <c r="H55" s="11"/>
      <c r="I55" s="11"/>
      <c r="J55" s="11">
        <f>SUM($H$2:H55)-SUM($I$2:I55)</f>
        <v>35250000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8"/>
      <c r="B56" s="10" t="str">
        <f t="shared" si="1"/>
        <v/>
      </c>
      <c r="C56" s="10"/>
      <c r="D56" s="10"/>
      <c r="E56" s="10">
        <f>_xlfn.XLOOKUP(D56,Chart_of_Accounts!$A:$A,Chart_of_Accounts!$C:$C,"")</f>
        <v>0</v>
      </c>
      <c r="F56" s="10">
        <f>IFERROR(_xlfn.XLOOKUP(D56,Chart_of_Accounts!$A:$A,Chart_of_Accounts!$E:$E,""),"")</f>
        <v>0</v>
      </c>
      <c r="G56" s="10"/>
      <c r="H56" s="11"/>
      <c r="I56" s="11"/>
      <c r="J56" s="11">
        <f>SUM($H$2:H56)-SUM($I$2:I56)</f>
        <v>35250000</v>
      </c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8"/>
      <c r="B57" s="10" t="str">
        <f t="shared" si="1"/>
        <v/>
      </c>
      <c r="C57" s="10"/>
      <c r="D57" s="10"/>
      <c r="E57" s="10">
        <f>_xlfn.XLOOKUP(D57,Chart_of_Accounts!$A:$A,Chart_of_Accounts!$C:$C,"")</f>
        <v>0</v>
      </c>
      <c r="F57" s="10">
        <f>IFERROR(_xlfn.XLOOKUP(D57,Chart_of_Accounts!$A:$A,Chart_of_Accounts!$E:$E,""),"")</f>
        <v>0</v>
      </c>
      <c r="G57" s="10"/>
      <c r="H57" s="11"/>
      <c r="I57" s="11"/>
      <c r="J57" s="11">
        <f>SUM($H$2:H57)-SUM($I$2:I57)</f>
        <v>35250000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8"/>
      <c r="B58" s="10" t="str">
        <f t="shared" si="1"/>
        <v/>
      </c>
      <c r="C58" s="10"/>
      <c r="D58" s="10"/>
      <c r="E58" s="10">
        <f>_xlfn.XLOOKUP(D58,Chart_of_Accounts!$A:$A,Chart_of_Accounts!$C:$C,"")</f>
        <v>0</v>
      </c>
      <c r="F58" s="10">
        <f>IFERROR(_xlfn.XLOOKUP(D58,Chart_of_Accounts!$A:$A,Chart_of_Accounts!$E:$E,""),"")</f>
        <v>0</v>
      </c>
      <c r="G58" s="10"/>
      <c r="H58" s="11"/>
      <c r="I58" s="11"/>
      <c r="J58" s="11">
        <f>SUM($H$2:H58)-SUM($I$2:I58)</f>
        <v>35250000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8"/>
      <c r="B59" s="10" t="str">
        <f t="shared" si="1"/>
        <v/>
      </c>
      <c r="C59" s="10"/>
      <c r="D59" s="10"/>
      <c r="E59" s="10">
        <f>_xlfn.XLOOKUP(D59,Chart_of_Accounts!$A:$A,Chart_of_Accounts!$C:$C,"")</f>
        <v>0</v>
      </c>
      <c r="F59" s="10">
        <f>IFERROR(_xlfn.XLOOKUP(D59,Chart_of_Accounts!$A:$A,Chart_of_Accounts!$E:$E,""),"")</f>
        <v>0</v>
      </c>
      <c r="G59" s="10"/>
      <c r="H59" s="11"/>
      <c r="I59" s="11"/>
      <c r="J59" s="11">
        <f>SUM($H$2:H59)-SUM($I$2:I59)</f>
        <v>35250000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8"/>
      <c r="B60" s="10" t="str">
        <f t="shared" si="1"/>
        <v/>
      </c>
      <c r="C60" s="10"/>
      <c r="D60" s="10"/>
      <c r="E60" s="10">
        <f>_xlfn.XLOOKUP(D60,Chart_of_Accounts!$A:$A,Chart_of_Accounts!$C:$C,"")</f>
        <v>0</v>
      </c>
      <c r="F60" s="10">
        <f>IFERROR(_xlfn.XLOOKUP(D60,Chart_of_Accounts!$A:$A,Chart_of_Accounts!$E:$E,""),"")</f>
        <v>0</v>
      </c>
      <c r="G60" s="10"/>
      <c r="H60" s="11"/>
      <c r="I60" s="11"/>
      <c r="J60" s="11">
        <f>SUM($H$2:H60)-SUM($I$2:I60)</f>
        <v>35250000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8"/>
      <c r="B61" s="10" t="str">
        <f t="shared" si="1"/>
        <v/>
      </c>
      <c r="C61" s="10"/>
      <c r="D61" s="10"/>
      <c r="E61" s="10">
        <f>_xlfn.XLOOKUP(D61,Chart_of_Accounts!$A:$A,Chart_of_Accounts!$C:$C,"")</f>
        <v>0</v>
      </c>
      <c r="F61" s="10">
        <f>IFERROR(_xlfn.XLOOKUP(D61,Chart_of_Accounts!$A:$A,Chart_of_Accounts!$E:$E,""),"")</f>
        <v>0</v>
      </c>
      <c r="G61" s="10"/>
      <c r="H61" s="11"/>
      <c r="I61" s="11"/>
      <c r="J61" s="11">
        <f>SUM($H$2:H61)-SUM($I$2:I61)</f>
        <v>35250000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8"/>
      <c r="B62" s="10" t="str">
        <f t="shared" si="1"/>
        <v/>
      </c>
      <c r="C62" s="10"/>
      <c r="D62" s="10"/>
      <c r="E62" s="10">
        <f>_xlfn.XLOOKUP(D62,Chart_of_Accounts!$A:$A,Chart_of_Accounts!$C:$C,"")</f>
        <v>0</v>
      </c>
      <c r="F62" s="10">
        <f>IFERROR(_xlfn.XLOOKUP(D62,Chart_of_Accounts!$A:$A,Chart_of_Accounts!$E:$E,""),"")</f>
        <v>0</v>
      </c>
      <c r="G62" s="10"/>
      <c r="H62" s="11"/>
      <c r="I62" s="11"/>
      <c r="J62" s="11">
        <f>SUM($H$2:H62)-SUM($I$2:I62)</f>
        <v>35250000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8"/>
      <c r="B63" s="10" t="str">
        <f t="shared" si="1"/>
        <v/>
      </c>
      <c r="C63" s="10"/>
      <c r="D63" s="10"/>
      <c r="E63" s="10">
        <f>_xlfn.XLOOKUP(D63,Chart_of_Accounts!$A:$A,Chart_of_Accounts!$C:$C,"")</f>
        <v>0</v>
      </c>
      <c r="F63" s="10">
        <f>IFERROR(_xlfn.XLOOKUP(D63,Chart_of_Accounts!$A:$A,Chart_of_Accounts!$E:$E,""),"")</f>
        <v>0</v>
      </c>
      <c r="G63" s="10"/>
      <c r="H63" s="11"/>
      <c r="I63" s="11"/>
      <c r="J63" s="11">
        <f>SUM($H$2:H63)-SUM($I$2:I63)</f>
        <v>35250000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8"/>
      <c r="B64" s="10" t="str">
        <f t="shared" si="1"/>
        <v/>
      </c>
      <c r="C64" s="10"/>
      <c r="D64" s="10"/>
      <c r="E64" s="10">
        <f>_xlfn.XLOOKUP(D64,Chart_of_Accounts!$A:$A,Chart_of_Accounts!$C:$C,"")</f>
        <v>0</v>
      </c>
      <c r="F64" s="10">
        <f>IFERROR(_xlfn.XLOOKUP(D64,Chart_of_Accounts!$A:$A,Chart_of_Accounts!$E:$E,""),"")</f>
        <v>0</v>
      </c>
      <c r="G64" s="10"/>
      <c r="H64" s="11"/>
      <c r="I64" s="11"/>
      <c r="J64" s="11">
        <f>SUM($H$2:H64)-SUM($I$2:I64)</f>
        <v>35250000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8"/>
      <c r="B65" s="10" t="str">
        <f t="shared" si="1"/>
        <v/>
      </c>
      <c r="C65" s="10"/>
      <c r="D65" s="10"/>
      <c r="E65" s="10">
        <f>_xlfn.XLOOKUP(D65,Chart_of_Accounts!$A:$A,Chart_of_Accounts!$C:$C,"")</f>
        <v>0</v>
      </c>
      <c r="F65" s="10">
        <f>IFERROR(_xlfn.XLOOKUP(D65,Chart_of_Accounts!$A:$A,Chart_of_Accounts!$E:$E,""),"")</f>
        <v>0</v>
      </c>
      <c r="G65" s="10"/>
      <c r="H65" s="11"/>
      <c r="I65" s="11"/>
      <c r="J65" s="11">
        <f>SUM($H$2:H65)-SUM($I$2:I65)</f>
        <v>35250000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8"/>
      <c r="B66" s="10" t="str">
        <f t="shared" ref="B66:B97" si="2">IF(A66="","",TEXT(A66,"mmm-yy"))</f>
        <v/>
      </c>
      <c r="C66" s="10"/>
      <c r="D66" s="10"/>
      <c r="E66" s="10">
        <f>_xlfn.XLOOKUP(D66,Chart_of_Accounts!$A:$A,Chart_of_Accounts!$C:$C,"")</f>
        <v>0</v>
      </c>
      <c r="F66" s="10">
        <f>IFERROR(_xlfn.XLOOKUP(D66,Chart_of_Accounts!$A:$A,Chart_of_Accounts!$E:$E,""),"")</f>
        <v>0</v>
      </c>
      <c r="G66" s="10"/>
      <c r="H66" s="11"/>
      <c r="I66" s="11"/>
      <c r="J66" s="11">
        <f>SUM($H$2:H66)-SUM($I$2:I66)</f>
        <v>35250000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8"/>
      <c r="B67" s="10" t="str">
        <f t="shared" si="2"/>
        <v/>
      </c>
      <c r="C67" s="10"/>
      <c r="D67" s="10"/>
      <c r="E67" s="10">
        <f>_xlfn.XLOOKUP(D67,Chart_of_Accounts!$A:$A,Chart_of_Accounts!$C:$C,"")</f>
        <v>0</v>
      </c>
      <c r="F67" s="10">
        <f>IFERROR(_xlfn.XLOOKUP(D67,Chart_of_Accounts!$A:$A,Chart_of_Accounts!$E:$E,""),"")</f>
        <v>0</v>
      </c>
      <c r="G67" s="10"/>
      <c r="H67" s="11"/>
      <c r="I67" s="11"/>
      <c r="J67" s="11">
        <f>SUM($H$2:H67)-SUM($I$2:I67)</f>
        <v>35250000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8"/>
      <c r="B68" s="10" t="str">
        <f t="shared" si="2"/>
        <v/>
      </c>
      <c r="C68" s="10"/>
      <c r="D68" s="10"/>
      <c r="E68" s="10">
        <f>_xlfn.XLOOKUP(D68,Chart_of_Accounts!$A:$A,Chart_of_Accounts!$C:$C,"")</f>
        <v>0</v>
      </c>
      <c r="F68" s="10">
        <f>IFERROR(_xlfn.XLOOKUP(D68,Chart_of_Accounts!$A:$A,Chart_of_Accounts!$E:$E,""),"")</f>
        <v>0</v>
      </c>
      <c r="G68" s="10"/>
      <c r="H68" s="11"/>
      <c r="I68" s="11"/>
      <c r="J68" s="11">
        <f>SUM($H$2:H68)-SUM($I$2:I68)</f>
        <v>35250000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8"/>
      <c r="B69" s="10" t="str">
        <f t="shared" si="2"/>
        <v/>
      </c>
      <c r="C69" s="10"/>
      <c r="D69" s="10"/>
      <c r="E69" s="10">
        <f>_xlfn.XLOOKUP(D69,Chart_of_Accounts!$A:$A,Chart_of_Accounts!$C:$C,"")</f>
        <v>0</v>
      </c>
      <c r="F69" s="10">
        <f>IFERROR(_xlfn.XLOOKUP(D69,Chart_of_Accounts!$A:$A,Chart_of_Accounts!$E:$E,""),"")</f>
        <v>0</v>
      </c>
      <c r="G69" s="10"/>
      <c r="H69" s="11"/>
      <c r="I69" s="11"/>
      <c r="J69" s="11">
        <f>SUM($H$2:H69)-SUM($I$2:I69)</f>
        <v>35250000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8"/>
      <c r="B70" s="10" t="str">
        <f t="shared" si="2"/>
        <v/>
      </c>
      <c r="C70" s="10"/>
      <c r="D70" s="10"/>
      <c r="E70" s="10">
        <f>_xlfn.XLOOKUP(D70,Chart_of_Accounts!$A:$A,Chart_of_Accounts!$C:$C,"")</f>
        <v>0</v>
      </c>
      <c r="F70" s="10">
        <f>IFERROR(_xlfn.XLOOKUP(D70,Chart_of_Accounts!$A:$A,Chart_of_Accounts!$E:$E,""),"")</f>
        <v>0</v>
      </c>
      <c r="G70" s="10"/>
      <c r="H70" s="11"/>
      <c r="I70" s="11"/>
      <c r="J70" s="11">
        <f>SUM($H$2:H70)-SUM($I$2:I70)</f>
        <v>35250000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8"/>
      <c r="B71" s="10" t="str">
        <f t="shared" si="2"/>
        <v/>
      </c>
      <c r="C71" s="10"/>
      <c r="D71" s="10"/>
      <c r="E71" s="10">
        <f>_xlfn.XLOOKUP(D71,Chart_of_Accounts!$A:$A,Chart_of_Accounts!$C:$C,"")</f>
        <v>0</v>
      </c>
      <c r="F71" s="10">
        <f>IFERROR(_xlfn.XLOOKUP(D71,Chart_of_Accounts!$A:$A,Chart_of_Accounts!$E:$E,""),"")</f>
        <v>0</v>
      </c>
      <c r="G71" s="10"/>
      <c r="H71" s="11"/>
      <c r="I71" s="11"/>
      <c r="J71" s="11">
        <f>SUM($H$2:H71)-SUM($I$2:I71)</f>
        <v>35250000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8"/>
      <c r="B72" s="10" t="str">
        <f t="shared" si="2"/>
        <v/>
      </c>
      <c r="C72" s="10"/>
      <c r="D72" s="10"/>
      <c r="E72" s="10">
        <f>_xlfn.XLOOKUP(D72,Chart_of_Accounts!$A:$A,Chart_of_Accounts!$C:$C,"")</f>
        <v>0</v>
      </c>
      <c r="F72" s="10">
        <f>IFERROR(_xlfn.XLOOKUP(D72,Chart_of_Accounts!$A:$A,Chart_of_Accounts!$E:$E,""),"")</f>
        <v>0</v>
      </c>
      <c r="G72" s="10"/>
      <c r="H72" s="11"/>
      <c r="I72" s="11"/>
      <c r="J72" s="11">
        <f>SUM($H$2:H72)-SUM($I$2:I72)</f>
        <v>35250000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8"/>
      <c r="B73" s="10" t="str">
        <f t="shared" si="2"/>
        <v/>
      </c>
      <c r="C73" s="10"/>
      <c r="D73" s="10"/>
      <c r="E73" s="10">
        <f>_xlfn.XLOOKUP(D73,Chart_of_Accounts!$A:$A,Chart_of_Accounts!$C:$C,"")</f>
        <v>0</v>
      </c>
      <c r="F73" s="10">
        <f>IFERROR(_xlfn.XLOOKUP(D73,Chart_of_Accounts!$A:$A,Chart_of_Accounts!$E:$E,""),"")</f>
        <v>0</v>
      </c>
      <c r="G73" s="10"/>
      <c r="H73" s="11"/>
      <c r="I73" s="11"/>
      <c r="J73" s="11">
        <f>SUM($H$2:H73)-SUM($I$2:I73)</f>
        <v>35250000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8"/>
      <c r="B74" s="10" t="str">
        <f t="shared" si="2"/>
        <v/>
      </c>
      <c r="C74" s="10"/>
      <c r="D74" s="10"/>
      <c r="E74" s="10">
        <f>_xlfn.XLOOKUP(D74,Chart_of_Accounts!$A:$A,Chart_of_Accounts!$C:$C,"")</f>
        <v>0</v>
      </c>
      <c r="F74" s="10">
        <f>IFERROR(_xlfn.XLOOKUP(D74,Chart_of_Accounts!$A:$A,Chart_of_Accounts!$E:$E,""),"")</f>
        <v>0</v>
      </c>
      <c r="G74" s="10"/>
      <c r="H74" s="11"/>
      <c r="I74" s="11"/>
      <c r="J74" s="11">
        <f>SUM($H$2:H74)-SUM($I$2:I74)</f>
        <v>35250000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8"/>
      <c r="B75" s="10" t="str">
        <f t="shared" si="2"/>
        <v/>
      </c>
      <c r="C75" s="10"/>
      <c r="D75" s="10"/>
      <c r="E75" s="10">
        <f>_xlfn.XLOOKUP(D75,Chart_of_Accounts!$A:$A,Chart_of_Accounts!$C:$C,"")</f>
        <v>0</v>
      </c>
      <c r="F75" s="10">
        <f>IFERROR(_xlfn.XLOOKUP(D75,Chart_of_Accounts!$A:$A,Chart_of_Accounts!$E:$E,""),"")</f>
        <v>0</v>
      </c>
      <c r="G75" s="10"/>
      <c r="H75" s="11"/>
      <c r="I75" s="11"/>
      <c r="J75" s="11">
        <f>SUM($H$2:H75)-SUM($I$2:I75)</f>
        <v>35250000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8"/>
      <c r="B76" s="10" t="str">
        <f t="shared" si="2"/>
        <v/>
      </c>
      <c r="C76" s="10"/>
      <c r="D76" s="10"/>
      <c r="E76" s="10">
        <f>_xlfn.XLOOKUP(D76,Chart_of_Accounts!$A:$A,Chart_of_Accounts!$C:$C,"")</f>
        <v>0</v>
      </c>
      <c r="F76" s="10">
        <f>IFERROR(_xlfn.XLOOKUP(D76,Chart_of_Accounts!$A:$A,Chart_of_Accounts!$E:$E,""),"")</f>
        <v>0</v>
      </c>
      <c r="G76" s="10"/>
      <c r="H76" s="11"/>
      <c r="I76" s="11"/>
      <c r="J76" s="11">
        <f>SUM($H$2:H76)-SUM($I$2:I76)</f>
        <v>35250000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8"/>
      <c r="B77" s="10" t="str">
        <f t="shared" si="2"/>
        <v/>
      </c>
      <c r="C77" s="10"/>
      <c r="D77" s="10"/>
      <c r="E77" s="10">
        <f>_xlfn.XLOOKUP(D77,Chart_of_Accounts!$A:$A,Chart_of_Accounts!$C:$C,"")</f>
        <v>0</v>
      </c>
      <c r="F77" s="10">
        <f>IFERROR(_xlfn.XLOOKUP(D77,Chart_of_Accounts!$A:$A,Chart_of_Accounts!$E:$E,""),"")</f>
        <v>0</v>
      </c>
      <c r="G77" s="10"/>
      <c r="H77" s="11"/>
      <c r="I77" s="11"/>
      <c r="J77" s="11">
        <f>SUM($H$2:H77)-SUM($I$2:I77)</f>
        <v>35250000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8"/>
      <c r="B78" s="10" t="str">
        <f t="shared" si="2"/>
        <v/>
      </c>
      <c r="C78" s="10"/>
      <c r="D78" s="10"/>
      <c r="E78" s="10">
        <f>_xlfn.XLOOKUP(D78,Chart_of_Accounts!$A:$A,Chart_of_Accounts!$C:$C,"")</f>
        <v>0</v>
      </c>
      <c r="F78" s="10">
        <f>IFERROR(_xlfn.XLOOKUP(D78,Chart_of_Accounts!$A:$A,Chart_of_Accounts!$E:$E,""),"")</f>
        <v>0</v>
      </c>
      <c r="G78" s="10"/>
      <c r="H78" s="11"/>
      <c r="I78" s="11"/>
      <c r="J78" s="11">
        <f>SUM($H$2:H78)-SUM($I$2:I78)</f>
        <v>35250000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8"/>
      <c r="B79" s="10" t="str">
        <f t="shared" si="2"/>
        <v/>
      </c>
      <c r="C79" s="10"/>
      <c r="D79" s="10"/>
      <c r="E79" s="10">
        <f>_xlfn.XLOOKUP(D79,Chart_of_Accounts!$A:$A,Chart_of_Accounts!$C:$C,"")</f>
        <v>0</v>
      </c>
      <c r="F79" s="10">
        <f>IFERROR(_xlfn.XLOOKUP(D79,Chart_of_Accounts!$A:$A,Chart_of_Accounts!$E:$E,""),"")</f>
        <v>0</v>
      </c>
      <c r="G79" s="10"/>
      <c r="H79" s="11"/>
      <c r="I79" s="11"/>
      <c r="J79" s="11">
        <f>SUM($H$2:H79)-SUM($I$2:I79)</f>
        <v>35250000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8"/>
      <c r="B80" s="10" t="str">
        <f t="shared" si="2"/>
        <v/>
      </c>
      <c r="C80" s="10"/>
      <c r="D80" s="10"/>
      <c r="E80" s="10">
        <f>_xlfn.XLOOKUP(D80,Chart_of_Accounts!$A:$A,Chart_of_Accounts!$C:$C,"")</f>
        <v>0</v>
      </c>
      <c r="F80" s="10">
        <f>IFERROR(_xlfn.XLOOKUP(D80,Chart_of_Accounts!$A:$A,Chart_of_Accounts!$E:$E,""),"")</f>
        <v>0</v>
      </c>
      <c r="G80" s="10"/>
      <c r="H80" s="11"/>
      <c r="I80" s="11"/>
      <c r="J80" s="11">
        <f>SUM($H$2:H80)-SUM($I$2:I80)</f>
        <v>35250000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8"/>
      <c r="B81" s="10" t="str">
        <f t="shared" si="2"/>
        <v/>
      </c>
      <c r="C81" s="10"/>
      <c r="D81" s="10"/>
      <c r="E81" s="10">
        <f>_xlfn.XLOOKUP(D81,Chart_of_Accounts!$A:$A,Chart_of_Accounts!$C:$C,"")</f>
        <v>0</v>
      </c>
      <c r="F81" s="10">
        <f>IFERROR(_xlfn.XLOOKUP(D81,Chart_of_Accounts!$A:$A,Chart_of_Accounts!$E:$E,""),"")</f>
        <v>0</v>
      </c>
      <c r="G81" s="10"/>
      <c r="H81" s="11"/>
      <c r="I81" s="11"/>
      <c r="J81" s="11">
        <f>SUM($H$2:H81)-SUM($I$2:I81)</f>
        <v>35250000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8"/>
      <c r="B82" s="10" t="str">
        <f t="shared" si="2"/>
        <v/>
      </c>
      <c r="C82" s="10"/>
      <c r="D82" s="10"/>
      <c r="E82" s="10">
        <f>_xlfn.XLOOKUP(D82,Chart_of_Accounts!$A:$A,Chart_of_Accounts!$C:$C,"")</f>
        <v>0</v>
      </c>
      <c r="F82" s="10">
        <f>IFERROR(_xlfn.XLOOKUP(D82,Chart_of_Accounts!$A:$A,Chart_of_Accounts!$E:$E,""),"")</f>
        <v>0</v>
      </c>
      <c r="G82" s="10"/>
      <c r="H82" s="11"/>
      <c r="I82" s="11"/>
      <c r="J82" s="11">
        <f>SUM($H$2:H82)-SUM($I$2:I82)</f>
        <v>35250000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8"/>
      <c r="B83" s="10" t="str">
        <f t="shared" si="2"/>
        <v/>
      </c>
      <c r="C83" s="10"/>
      <c r="D83" s="10"/>
      <c r="E83" s="10">
        <f>_xlfn.XLOOKUP(D83,Chart_of_Accounts!$A:$A,Chart_of_Accounts!$C:$C,"")</f>
        <v>0</v>
      </c>
      <c r="F83" s="10">
        <f>IFERROR(_xlfn.XLOOKUP(D83,Chart_of_Accounts!$A:$A,Chart_of_Accounts!$E:$E,""),"")</f>
        <v>0</v>
      </c>
      <c r="G83" s="10"/>
      <c r="H83" s="11"/>
      <c r="I83" s="11"/>
      <c r="J83" s="11">
        <f>SUM($H$2:H83)-SUM($I$2:I83)</f>
        <v>35250000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8"/>
      <c r="B84" s="10" t="str">
        <f t="shared" si="2"/>
        <v/>
      </c>
      <c r="C84" s="10"/>
      <c r="D84" s="10"/>
      <c r="E84" s="10">
        <f>_xlfn.XLOOKUP(D84,Chart_of_Accounts!$A:$A,Chart_of_Accounts!$C:$C,"")</f>
        <v>0</v>
      </c>
      <c r="F84" s="10">
        <f>IFERROR(_xlfn.XLOOKUP(D84,Chart_of_Accounts!$A:$A,Chart_of_Accounts!$E:$E,""),"")</f>
        <v>0</v>
      </c>
      <c r="G84" s="10"/>
      <c r="H84" s="11"/>
      <c r="I84" s="11"/>
      <c r="J84" s="11">
        <f>SUM($H$2:H84)-SUM($I$2:I84)</f>
        <v>35250000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8"/>
      <c r="B85" s="10" t="str">
        <f t="shared" si="2"/>
        <v/>
      </c>
      <c r="C85" s="10"/>
      <c r="D85" s="10"/>
      <c r="E85" s="10">
        <f>_xlfn.XLOOKUP(D85,Chart_of_Accounts!$A:$A,Chart_of_Accounts!$C:$C,"")</f>
        <v>0</v>
      </c>
      <c r="F85" s="10">
        <f>IFERROR(_xlfn.XLOOKUP(D85,Chart_of_Accounts!$A:$A,Chart_of_Accounts!$E:$E,""),"")</f>
        <v>0</v>
      </c>
      <c r="G85" s="10"/>
      <c r="H85" s="11"/>
      <c r="I85" s="11"/>
      <c r="J85" s="11">
        <f>SUM($H$2:H85)-SUM($I$2:I85)</f>
        <v>35250000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8"/>
      <c r="B86" s="10" t="str">
        <f t="shared" si="2"/>
        <v/>
      </c>
      <c r="C86" s="10"/>
      <c r="D86" s="10"/>
      <c r="E86" s="10">
        <f>_xlfn.XLOOKUP(D86,Chart_of_Accounts!$A:$A,Chart_of_Accounts!$C:$C,"")</f>
        <v>0</v>
      </c>
      <c r="F86" s="10">
        <f>IFERROR(_xlfn.XLOOKUP(D86,Chart_of_Accounts!$A:$A,Chart_of_Accounts!$E:$E,""),"")</f>
        <v>0</v>
      </c>
      <c r="G86" s="10"/>
      <c r="H86" s="11"/>
      <c r="I86" s="11"/>
      <c r="J86" s="11">
        <f>SUM($H$2:H86)-SUM($I$2:I86)</f>
        <v>35250000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8"/>
      <c r="B87" s="10" t="str">
        <f t="shared" si="2"/>
        <v/>
      </c>
      <c r="C87" s="10"/>
      <c r="D87" s="10"/>
      <c r="E87" s="10">
        <f>_xlfn.XLOOKUP(D87,Chart_of_Accounts!$A:$A,Chart_of_Accounts!$C:$C,"")</f>
        <v>0</v>
      </c>
      <c r="F87" s="10">
        <f>IFERROR(_xlfn.XLOOKUP(D87,Chart_of_Accounts!$A:$A,Chart_of_Accounts!$E:$E,""),"")</f>
        <v>0</v>
      </c>
      <c r="G87" s="10"/>
      <c r="H87" s="11"/>
      <c r="I87" s="11"/>
      <c r="J87" s="11">
        <f>SUM($H$2:H87)-SUM($I$2:I87)</f>
        <v>35250000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8"/>
      <c r="B88" s="10" t="str">
        <f t="shared" si="2"/>
        <v/>
      </c>
      <c r="C88" s="10"/>
      <c r="D88" s="10"/>
      <c r="E88" s="10">
        <f>_xlfn.XLOOKUP(D88,Chart_of_Accounts!$A:$A,Chart_of_Accounts!$C:$C,"")</f>
        <v>0</v>
      </c>
      <c r="F88" s="10">
        <f>IFERROR(_xlfn.XLOOKUP(D88,Chart_of_Accounts!$A:$A,Chart_of_Accounts!$E:$E,""),"")</f>
        <v>0</v>
      </c>
      <c r="G88" s="10"/>
      <c r="H88" s="11"/>
      <c r="I88" s="11"/>
      <c r="J88" s="11">
        <f>SUM($H$2:H88)-SUM($I$2:I88)</f>
        <v>35250000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8"/>
      <c r="B89" s="10" t="str">
        <f t="shared" si="2"/>
        <v/>
      </c>
      <c r="C89" s="10"/>
      <c r="D89" s="10"/>
      <c r="E89" s="10">
        <f>_xlfn.XLOOKUP(D89,Chart_of_Accounts!$A:$A,Chart_of_Accounts!$C:$C,"")</f>
        <v>0</v>
      </c>
      <c r="F89" s="10">
        <f>IFERROR(_xlfn.XLOOKUP(D89,Chart_of_Accounts!$A:$A,Chart_of_Accounts!$E:$E,""),"")</f>
        <v>0</v>
      </c>
      <c r="G89" s="10"/>
      <c r="H89" s="11"/>
      <c r="I89" s="11"/>
      <c r="J89" s="11">
        <f>SUM($H$2:H89)-SUM($I$2:I89)</f>
        <v>35250000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8"/>
      <c r="B90" s="10" t="str">
        <f t="shared" si="2"/>
        <v/>
      </c>
      <c r="C90" s="10"/>
      <c r="D90" s="10"/>
      <c r="E90" s="10">
        <f>_xlfn.XLOOKUP(D90,Chart_of_Accounts!$A:$A,Chart_of_Accounts!$C:$C,"")</f>
        <v>0</v>
      </c>
      <c r="F90" s="10">
        <f>IFERROR(_xlfn.XLOOKUP(D90,Chart_of_Accounts!$A:$A,Chart_of_Accounts!$E:$E,""),"")</f>
        <v>0</v>
      </c>
      <c r="G90" s="10"/>
      <c r="H90" s="11"/>
      <c r="I90" s="11"/>
      <c r="J90" s="11">
        <f>SUM($H$2:H90)-SUM($I$2:I90)</f>
        <v>35250000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8"/>
      <c r="B91" s="10" t="str">
        <f t="shared" si="2"/>
        <v/>
      </c>
      <c r="C91" s="10"/>
      <c r="D91" s="10"/>
      <c r="E91" s="10">
        <f>_xlfn.XLOOKUP(D91,Chart_of_Accounts!$A:$A,Chart_of_Accounts!$C:$C,"")</f>
        <v>0</v>
      </c>
      <c r="F91" s="10">
        <f>IFERROR(_xlfn.XLOOKUP(D91,Chart_of_Accounts!$A:$A,Chart_of_Accounts!$E:$E,""),"")</f>
        <v>0</v>
      </c>
      <c r="G91" s="10"/>
      <c r="H91" s="11"/>
      <c r="I91" s="11"/>
      <c r="J91" s="11">
        <f>SUM($H$2:H91)-SUM($I$2:I91)</f>
        <v>35250000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8"/>
      <c r="B92" s="10" t="str">
        <f t="shared" si="2"/>
        <v/>
      </c>
      <c r="C92" s="10"/>
      <c r="D92" s="10"/>
      <c r="E92" s="10">
        <f>_xlfn.XLOOKUP(D92,Chart_of_Accounts!$A:$A,Chart_of_Accounts!$C:$C,"")</f>
        <v>0</v>
      </c>
      <c r="F92" s="10">
        <f>IFERROR(_xlfn.XLOOKUP(D92,Chart_of_Accounts!$A:$A,Chart_of_Accounts!$E:$E,""),"")</f>
        <v>0</v>
      </c>
      <c r="G92" s="10"/>
      <c r="H92" s="11"/>
      <c r="I92" s="11"/>
      <c r="J92" s="11">
        <f>SUM($H$2:H92)-SUM($I$2:I92)</f>
        <v>35250000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8"/>
      <c r="B93" s="10" t="str">
        <f t="shared" si="2"/>
        <v/>
      </c>
      <c r="C93" s="10"/>
      <c r="D93" s="10"/>
      <c r="E93" s="10">
        <f>_xlfn.XLOOKUP(D93,Chart_of_Accounts!$A:$A,Chart_of_Accounts!$C:$C,"")</f>
        <v>0</v>
      </c>
      <c r="F93" s="10">
        <f>IFERROR(_xlfn.XLOOKUP(D93,Chart_of_Accounts!$A:$A,Chart_of_Accounts!$E:$E,""),"")</f>
        <v>0</v>
      </c>
      <c r="G93" s="10"/>
      <c r="H93" s="11"/>
      <c r="I93" s="11"/>
      <c r="J93" s="11">
        <f>SUM($H$2:H93)-SUM($I$2:I93)</f>
        <v>35250000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8"/>
      <c r="B94" s="10" t="str">
        <f t="shared" si="2"/>
        <v/>
      </c>
      <c r="C94" s="10"/>
      <c r="D94" s="10"/>
      <c r="E94" s="10">
        <f>_xlfn.XLOOKUP(D94,Chart_of_Accounts!$A:$A,Chart_of_Accounts!$C:$C,"")</f>
        <v>0</v>
      </c>
      <c r="F94" s="10">
        <f>IFERROR(_xlfn.XLOOKUP(D94,Chart_of_Accounts!$A:$A,Chart_of_Accounts!$E:$E,""),"")</f>
        <v>0</v>
      </c>
      <c r="G94" s="10"/>
      <c r="H94" s="11"/>
      <c r="I94" s="11"/>
      <c r="J94" s="11">
        <f>SUM($H$2:H94)-SUM($I$2:I94)</f>
        <v>35250000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8"/>
      <c r="B95" s="10" t="str">
        <f t="shared" si="2"/>
        <v/>
      </c>
      <c r="C95" s="10"/>
      <c r="D95" s="10"/>
      <c r="E95" s="10">
        <f>_xlfn.XLOOKUP(D95,Chart_of_Accounts!$A:$A,Chart_of_Accounts!$C:$C,"")</f>
        <v>0</v>
      </c>
      <c r="F95" s="10">
        <f>IFERROR(_xlfn.XLOOKUP(D95,Chart_of_Accounts!$A:$A,Chart_of_Accounts!$E:$E,""),"")</f>
        <v>0</v>
      </c>
      <c r="G95" s="10"/>
      <c r="H95" s="11"/>
      <c r="I95" s="11"/>
      <c r="J95" s="11">
        <f>SUM($H$2:H95)-SUM($I$2:I95)</f>
        <v>35250000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8"/>
      <c r="B96" s="10" t="str">
        <f t="shared" si="2"/>
        <v/>
      </c>
      <c r="C96" s="10"/>
      <c r="D96" s="10"/>
      <c r="E96" s="10">
        <f>_xlfn.XLOOKUP(D96,Chart_of_Accounts!$A:$A,Chart_of_Accounts!$C:$C,"")</f>
        <v>0</v>
      </c>
      <c r="F96" s="10">
        <f>IFERROR(_xlfn.XLOOKUP(D96,Chart_of_Accounts!$A:$A,Chart_of_Accounts!$E:$E,""),"")</f>
        <v>0</v>
      </c>
      <c r="G96" s="10"/>
      <c r="H96" s="11"/>
      <c r="I96" s="11"/>
      <c r="J96" s="11">
        <f>SUM($H$2:H96)-SUM($I$2:I96)</f>
        <v>35250000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8"/>
      <c r="B97" s="10" t="str">
        <f t="shared" si="2"/>
        <v/>
      </c>
      <c r="C97" s="10"/>
      <c r="D97" s="10"/>
      <c r="E97" s="10">
        <f>_xlfn.XLOOKUP(D97,Chart_of_Accounts!$A:$A,Chart_of_Accounts!$C:$C,"")</f>
        <v>0</v>
      </c>
      <c r="F97" s="10">
        <f>IFERROR(_xlfn.XLOOKUP(D97,Chart_of_Accounts!$A:$A,Chart_of_Accounts!$E:$E,""),"")</f>
        <v>0</v>
      </c>
      <c r="G97" s="10"/>
      <c r="H97" s="11"/>
      <c r="I97" s="11"/>
      <c r="J97" s="11">
        <f>SUM($H$2:H97)-SUM($I$2:I97)</f>
        <v>35250000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8"/>
      <c r="B98" s="10" t="str">
        <f t="shared" ref="B98:B129" si="3">IF(A98="","",TEXT(A98,"mmm-yy"))</f>
        <v/>
      </c>
      <c r="C98" s="10"/>
      <c r="D98" s="10"/>
      <c r="E98" s="10">
        <f>_xlfn.XLOOKUP(D98,Chart_of_Accounts!$A:$A,Chart_of_Accounts!$C:$C,"")</f>
        <v>0</v>
      </c>
      <c r="F98" s="10">
        <f>IFERROR(_xlfn.XLOOKUP(D98,Chart_of_Accounts!$A:$A,Chart_of_Accounts!$E:$E,""),"")</f>
        <v>0</v>
      </c>
      <c r="G98" s="10"/>
      <c r="H98" s="11"/>
      <c r="I98" s="11"/>
      <c r="J98" s="11">
        <f>SUM($H$2:H98)-SUM($I$2:I98)</f>
        <v>35250000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8"/>
      <c r="B99" s="10" t="str">
        <f t="shared" si="3"/>
        <v/>
      </c>
      <c r="C99" s="10"/>
      <c r="D99" s="10"/>
      <c r="E99" s="10">
        <f>_xlfn.XLOOKUP(D99,Chart_of_Accounts!$A:$A,Chart_of_Accounts!$C:$C,"")</f>
        <v>0</v>
      </c>
      <c r="F99" s="10">
        <f>IFERROR(_xlfn.XLOOKUP(D99,Chart_of_Accounts!$A:$A,Chart_of_Accounts!$E:$E,""),"")</f>
        <v>0</v>
      </c>
      <c r="G99" s="10"/>
      <c r="H99" s="11"/>
      <c r="I99" s="11"/>
      <c r="J99" s="11">
        <f>SUM($H$2:H99)-SUM($I$2:I99)</f>
        <v>35250000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8"/>
      <c r="B100" s="10" t="str">
        <f t="shared" si="3"/>
        <v/>
      </c>
      <c r="C100" s="10"/>
      <c r="D100" s="10"/>
      <c r="E100" s="10">
        <f>_xlfn.XLOOKUP(D100,Chart_of_Accounts!$A:$A,Chart_of_Accounts!$C:$C,"")</f>
        <v>0</v>
      </c>
      <c r="F100" s="10">
        <f>IFERROR(_xlfn.XLOOKUP(D100,Chart_of_Accounts!$A:$A,Chart_of_Accounts!$E:$E,""),"")</f>
        <v>0</v>
      </c>
      <c r="G100" s="10"/>
      <c r="H100" s="11"/>
      <c r="I100" s="11"/>
      <c r="J100" s="11">
        <f>SUM($H$2:H100)-SUM($I$2:I100)</f>
        <v>35250000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8"/>
      <c r="B101" s="10" t="str">
        <f t="shared" si="3"/>
        <v/>
      </c>
      <c r="C101" s="10"/>
      <c r="D101" s="10"/>
      <c r="E101" s="10">
        <f>_xlfn.XLOOKUP(D101,Chart_of_Accounts!$A:$A,Chart_of_Accounts!$C:$C,"")</f>
        <v>0</v>
      </c>
      <c r="F101" s="10">
        <f>IFERROR(_xlfn.XLOOKUP(D101,Chart_of_Accounts!$A:$A,Chart_of_Accounts!$E:$E,""),"")</f>
        <v>0</v>
      </c>
      <c r="G101" s="10"/>
      <c r="H101" s="11"/>
      <c r="I101" s="11"/>
      <c r="J101" s="11">
        <f>SUM($H$2:H101)-SUM($I$2:I101)</f>
        <v>35250000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8"/>
      <c r="B102" s="10" t="str">
        <f t="shared" si="3"/>
        <v/>
      </c>
      <c r="C102" s="10"/>
      <c r="D102" s="10"/>
      <c r="E102" s="10">
        <f>_xlfn.XLOOKUP(D102,Chart_of_Accounts!$A:$A,Chart_of_Accounts!$C:$C,"")</f>
        <v>0</v>
      </c>
      <c r="F102" s="10">
        <f>IFERROR(_xlfn.XLOOKUP(D102,Chart_of_Accounts!$A:$A,Chart_of_Accounts!$E:$E,""),"")</f>
        <v>0</v>
      </c>
      <c r="G102" s="10"/>
      <c r="H102" s="11"/>
      <c r="I102" s="11"/>
      <c r="J102" s="11">
        <f>SUM($H$2:H102)-SUM($I$2:I102)</f>
        <v>35250000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8"/>
      <c r="B103" s="10" t="str">
        <f t="shared" si="3"/>
        <v/>
      </c>
      <c r="C103" s="10"/>
      <c r="D103" s="10"/>
      <c r="E103" s="10">
        <f>_xlfn.XLOOKUP(D103,Chart_of_Accounts!$A:$A,Chart_of_Accounts!$C:$C,"")</f>
        <v>0</v>
      </c>
      <c r="F103" s="10">
        <f>IFERROR(_xlfn.XLOOKUP(D103,Chart_of_Accounts!$A:$A,Chart_of_Accounts!$E:$E,""),"")</f>
        <v>0</v>
      </c>
      <c r="G103" s="10"/>
      <c r="H103" s="11"/>
      <c r="I103" s="11"/>
      <c r="J103" s="11">
        <f>SUM($H$2:H103)-SUM($I$2:I103)</f>
        <v>35250000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8"/>
      <c r="B104" s="10" t="str">
        <f t="shared" si="3"/>
        <v/>
      </c>
      <c r="C104" s="10"/>
      <c r="D104" s="10"/>
      <c r="E104" s="10">
        <f>_xlfn.XLOOKUP(D104,Chart_of_Accounts!$A:$A,Chart_of_Accounts!$C:$C,"")</f>
        <v>0</v>
      </c>
      <c r="F104" s="10">
        <f>IFERROR(_xlfn.XLOOKUP(D104,Chart_of_Accounts!$A:$A,Chart_of_Accounts!$E:$E,""),"")</f>
        <v>0</v>
      </c>
      <c r="G104" s="10"/>
      <c r="H104" s="11"/>
      <c r="I104" s="11"/>
      <c r="J104" s="11">
        <f>SUM($H$2:H104)-SUM($I$2:I104)</f>
        <v>35250000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8"/>
      <c r="B105" s="10" t="str">
        <f t="shared" si="3"/>
        <v/>
      </c>
      <c r="C105" s="10"/>
      <c r="D105" s="10"/>
      <c r="E105" s="10">
        <f>_xlfn.XLOOKUP(D105,Chart_of_Accounts!$A:$A,Chart_of_Accounts!$C:$C,"")</f>
        <v>0</v>
      </c>
      <c r="F105" s="10">
        <f>IFERROR(_xlfn.XLOOKUP(D105,Chart_of_Accounts!$A:$A,Chart_of_Accounts!$E:$E,""),"")</f>
        <v>0</v>
      </c>
      <c r="G105" s="10"/>
      <c r="H105" s="11"/>
      <c r="I105" s="11"/>
      <c r="J105" s="11">
        <f>SUM($H$2:H105)-SUM($I$2:I105)</f>
        <v>35250000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8"/>
      <c r="B106" s="10" t="str">
        <f t="shared" si="3"/>
        <v/>
      </c>
      <c r="C106" s="10"/>
      <c r="D106" s="10"/>
      <c r="E106" s="10">
        <f>_xlfn.XLOOKUP(D106,Chart_of_Accounts!$A:$A,Chart_of_Accounts!$C:$C,"")</f>
        <v>0</v>
      </c>
      <c r="F106" s="10">
        <f>IFERROR(_xlfn.XLOOKUP(D106,Chart_of_Accounts!$A:$A,Chart_of_Accounts!$E:$E,""),"")</f>
        <v>0</v>
      </c>
      <c r="G106" s="10"/>
      <c r="H106" s="11"/>
      <c r="I106" s="11"/>
      <c r="J106" s="11">
        <f>SUM($H$2:H106)-SUM($I$2:I106)</f>
        <v>35250000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8"/>
      <c r="B107" s="10" t="str">
        <f t="shared" si="3"/>
        <v/>
      </c>
      <c r="C107" s="10"/>
      <c r="D107" s="10"/>
      <c r="E107" s="10">
        <f>_xlfn.XLOOKUP(D107,Chart_of_Accounts!$A:$A,Chart_of_Accounts!$C:$C,"")</f>
        <v>0</v>
      </c>
      <c r="F107" s="10">
        <f>IFERROR(_xlfn.XLOOKUP(D107,Chart_of_Accounts!$A:$A,Chart_of_Accounts!$E:$E,""),"")</f>
        <v>0</v>
      </c>
      <c r="G107" s="10"/>
      <c r="H107" s="11"/>
      <c r="I107" s="11"/>
      <c r="J107" s="11">
        <f>SUM($H$2:H107)-SUM($I$2:I107)</f>
        <v>35250000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8"/>
      <c r="B108" s="10" t="str">
        <f t="shared" si="3"/>
        <v/>
      </c>
      <c r="C108" s="10"/>
      <c r="D108" s="10"/>
      <c r="E108" s="10">
        <f>_xlfn.XLOOKUP(D108,Chart_of_Accounts!$A:$A,Chart_of_Accounts!$C:$C,"")</f>
        <v>0</v>
      </c>
      <c r="F108" s="10">
        <f>IFERROR(_xlfn.XLOOKUP(D108,Chart_of_Accounts!$A:$A,Chart_of_Accounts!$E:$E,""),"")</f>
        <v>0</v>
      </c>
      <c r="G108" s="10"/>
      <c r="H108" s="11"/>
      <c r="I108" s="11"/>
      <c r="J108" s="11">
        <f>SUM($H$2:H108)-SUM($I$2:I108)</f>
        <v>35250000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8"/>
      <c r="B109" s="10" t="str">
        <f t="shared" si="3"/>
        <v/>
      </c>
      <c r="C109" s="10"/>
      <c r="D109" s="10"/>
      <c r="E109" s="10">
        <f>_xlfn.XLOOKUP(D109,Chart_of_Accounts!$A:$A,Chart_of_Accounts!$C:$C,"")</f>
        <v>0</v>
      </c>
      <c r="F109" s="10">
        <f>IFERROR(_xlfn.XLOOKUP(D109,Chart_of_Accounts!$A:$A,Chart_of_Accounts!$E:$E,""),"")</f>
        <v>0</v>
      </c>
      <c r="G109" s="10"/>
      <c r="H109" s="11"/>
      <c r="I109" s="11"/>
      <c r="J109" s="11">
        <f>SUM($H$2:H109)-SUM($I$2:I109)</f>
        <v>35250000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8"/>
      <c r="B110" s="10" t="str">
        <f t="shared" si="3"/>
        <v/>
      </c>
      <c r="C110" s="10"/>
      <c r="D110" s="10"/>
      <c r="E110" s="10">
        <f>_xlfn.XLOOKUP(D110,Chart_of_Accounts!$A:$A,Chart_of_Accounts!$C:$C,"")</f>
        <v>0</v>
      </c>
      <c r="F110" s="10">
        <f>IFERROR(_xlfn.XLOOKUP(D110,Chart_of_Accounts!$A:$A,Chart_of_Accounts!$E:$E,""),"")</f>
        <v>0</v>
      </c>
      <c r="G110" s="10"/>
      <c r="H110" s="11"/>
      <c r="I110" s="11"/>
      <c r="J110" s="11">
        <f>SUM($H$2:H110)-SUM($I$2:I110)</f>
        <v>35250000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8"/>
      <c r="B111" s="10" t="str">
        <f t="shared" si="3"/>
        <v/>
      </c>
      <c r="C111" s="10"/>
      <c r="D111" s="10"/>
      <c r="E111" s="10">
        <f>_xlfn.XLOOKUP(D111,Chart_of_Accounts!$A:$A,Chart_of_Accounts!$C:$C,"")</f>
        <v>0</v>
      </c>
      <c r="F111" s="10">
        <f>IFERROR(_xlfn.XLOOKUP(D111,Chart_of_Accounts!$A:$A,Chart_of_Accounts!$E:$E,""),"")</f>
        <v>0</v>
      </c>
      <c r="G111" s="10"/>
      <c r="H111" s="11"/>
      <c r="I111" s="11"/>
      <c r="J111" s="11">
        <f>SUM($H$2:H111)-SUM($I$2:I111)</f>
        <v>35250000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8"/>
      <c r="B112" s="10" t="str">
        <f t="shared" si="3"/>
        <v/>
      </c>
      <c r="C112" s="10"/>
      <c r="D112" s="10"/>
      <c r="E112" s="10">
        <f>IFERROR(_xlfn.XLOOKUP(D112,Chart_of_Accounts!$A:$A,Chart_of_Accounts!$C:$C,""),"")</f>
        <v>0</v>
      </c>
      <c r="F112" s="10">
        <f>IFERROR(_xlfn.XLOOKUP(D112,Chart_of_Accounts!$A:$A,Chart_of_Accounts!$E:$E,""),"")</f>
        <v>0</v>
      </c>
      <c r="G112" s="10"/>
      <c r="H112" s="11"/>
      <c r="I112" s="11"/>
      <c r="J112" s="11">
        <f>SUM($H$2:H112)-SUM($I$2:I112)</f>
        <v>35250000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8"/>
      <c r="B113" s="10" t="str">
        <f t="shared" si="3"/>
        <v/>
      </c>
      <c r="C113" s="10"/>
      <c r="D113" s="10"/>
      <c r="E113" s="10">
        <f>IFERROR(_xlfn.XLOOKUP(D113,Chart_of_Accounts!$A:$A,Chart_of_Accounts!$C:$C,""),"")</f>
        <v>0</v>
      </c>
      <c r="F113" s="10">
        <f>IFERROR(_xlfn.XLOOKUP(D113,Chart_of_Accounts!$A:$A,Chart_of_Accounts!$E:$E,""),"")</f>
        <v>0</v>
      </c>
      <c r="G113" s="10"/>
      <c r="H113" s="11"/>
      <c r="I113" s="11"/>
      <c r="J113" s="11">
        <f>SUM($H$2:H113)-SUM($I$2:I113)</f>
        <v>35250000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8"/>
      <c r="B114" s="10" t="str">
        <f t="shared" si="3"/>
        <v/>
      </c>
      <c r="C114" s="10"/>
      <c r="D114" s="10"/>
      <c r="E114" s="10">
        <f>IFERROR(_xlfn.XLOOKUP(D114,Chart_of_Accounts!$A:$A,Chart_of_Accounts!$C:$C,""),"")</f>
        <v>0</v>
      </c>
      <c r="F114" s="10">
        <f>IFERROR(_xlfn.XLOOKUP(D114,Chart_of_Accounts!$A:$A,Chart_of_Accounts!$E:$E,""),"")</f>
        <v>0</v>
      </c>
      <c r="G114" s="10"/>
      <c r="H114" s="11"/>
      <c r="I114" s="11"/>
      <c r="J114" s="11">
        <f>SUM($H$2:H114)-SUM($I$2:I114)</f>
        <v>35250000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8"/>
      <c r="B115" s="10" t="str">
        <f t="shared" si="3"/>
        <v/>
      </c>
      <c r="C115" s="10"/>
      <c r="D115" s="10"/>
      <c r="E115" s="10">
        <f>IFERROR(_xlfn.XLOOKUP(D115,Chart_of_Accounts!$A:$A,Chart_of_Accounts!$C:$C,""),"")</f>
        <v>0</v>
      </c>
      <c r="F115" s="10">
        <f>IFERROR(_xlfn.XLOOKUP(D115,Chart_of_Accounts!$A:$A,Chart_of_Accounts!$E:$E,""),"")</f>
        <v>0</v>
      </c>
      <c r="G115" s="10"/>
      <c r="H115" s="11"/>
      <c r="I115" s="11"/>
      <c r="J115" s="11">
        <f>SUM($H$2:H115)-SUM($I$2:I115)</f>
        <v>35250000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8"/>
      <c r="B116" s="10" t="str">
        <f t="shared" si="3"/>
        <v/>
      </c>
      <c r="C116" s="10"/>
      <c r="D116" s="10"/>
      <c r="E116" s="10">
        <f>IFERROR(_xlfn.XLOOKUP(D116,Chart_of_Accounts!$A:$A,Chart_of_Accounts!$C:$C,""),"")</f>
        <v>0</v>
      </c>
      <c r="F116" s="10">
        <f>IFERROR(_xlfn.XLOOKUP(D116,Chart_of_Accounts!$A:$A,Chart_of_Accounts!$E:$E,""),"")</f>
        <v>0</v>
      </c>
      <c r="G116" s="10"/>
      <c r="H116" s="11"/>
      <c r="I116" s="11"/>
      <c r="J116" s="11">
        <f>SUM($H$2:H116)-SUM($I$2:I116)</f>
        <v>35250000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8"/>
      <c r="B117" s="10" t="str">
        <f t="shared" si="3"/>
        <v/>
      </c>
      <c r="C117" s="10"/>
      <c r="D117" s="10"/>
      <c r="E117" s="10">
        <f>IFERROR(_xlfn.XLOOKUP(D117,Chart_of_Accounts!$A:$A,Chart_of_Accounts!$C:$C,""),"")</f>
        <v>0</v>
      </c>
      <c r="F117" s="10">
        <f>IFERROR(_xlfn.XLOOKUP(D117,Chart_of_Accounts!$A:$A,Chart_of_Accounts!$E:$E,""),"")</f>
        <v>0</v>
      </c>
      <c r="G117" s="10"/>
      <c r="H117" s="11"/>
      <c r="I117" s="11"/>
      <c r="J117" s="11">
        <f>SUM($H$2:H117)-SUM($I$2:I117)</f>
        <v>35250000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8"/>
      <c r="B118" s="10" t="str">
        <f t="shared" si="3"/>
        <v/>
      </c>
      <c r="C118" s="10"/>
      <c r="D118" s="10"/>
      <c r="E118" s="10">
        <f>IFERROR(_xlfn.XLOOKUP(D118,Chart_of_Accounts!$A:$A,Chart_of_Accounts!$C:$C,""),"")</f>
        <v>0</v>
      </c>
      <c r="F118" s="10">
        <f>IFERROR(_xlfn.XLOOKUP(D118,Chart_of_Accounts!$A:$A,Chart_of_Accounts!$E:$E,""),"")</f>
        <v>0</v>
      </c>
      <c r="G118" s="10"/>
      <c r="H118" s="11"/>
      <c r="I118" s="11"/>
      <c r="J118" s="11">
        <f>SUM($H$2:H118)-SUM($I$2:I118)</f>
        <v>35250000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8"/>
      <c r="B119" s="10" t="str">
        <f t="shared" si="3"/>
        <v/>
      </c>
      <c r="C119" s="10"/>
      <c r="D119" s="10"/>
      <c r="E119" s="10">
        <f>IFERROR(_xlfn.XLOOKUP(D119,Chart_of_Accounts!$A:$A,Chart_of_Accounts!$C:$C,""),"")</f>
        <v>0</v>
      </c>
      <c r="F119" s="10">
        <f>IFERROR(_xlfn.XLOOKUP(D119,Chart_of_Accounts!$A:$A,Chart_of_Accounts!$E:$E,""),"")</f>
        <v>0</v>
      </c>
      <c r="G119" s="10"/>
      <c r="H119" s="11"/>
      <c r="I119" s="11"/>
      <c r="J119" s="11">
        <f>SUM($H$2:H119)-SUM($I$2:I119)</f>
        <v>35250000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8"/>
      <c r="B120" s="10" t="str">
        <f t="shared" si="3"/>
        <v/>
      </c>
      <c r="C120" s="10"/>
      <c r="D120" s="10"/>
      <c r="E120" s="10">
        <f>IFERROR(_xlfn.XLOOKUP(D120,Chart_of_Accounts!$A:$A,Chart_of_Accounts!$C:$C,""),"")</f>
        <v>0</v>
      </c>
      <c r="F120" s="10">
        <f>IFERROR(_xlfn.XLOOKUP(D120,Chart_of_Accounts!$A:$A,Chart_of_Accounts!$E:$E,""),"")</f>
        <v>0</v>
      </c>
      <c r="G120" s="10"/>
      <c r="H120" s="11"/>
      <c r="I120" s="11"/>
      <c r="J120" s="11">
        <f>SUM($H$2:H120)-SUM($I$2:I120)</f>
        <v>35250000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8"/>
      <c r="B121" s="10" t="str">
        <f t="shared" si="3"/>
        <v/>
      </c>
      <c r="C121" s="10"/>
      <c r="D121" s="10"/>
      <c r="E121" s="10">
        <f>IFERROR(_xlfn.XLOOKUP(D121,Chart_of_Accounts!$A:$A,Chart_of_Accounts!$C:$C,""),"")</f>
        <v>0</v>
      </c>
      <c r="F121" s="10">
        <f>IFERROR(_xlfn.XLOOKUP(D121,Chart_of_Accounts!$A:$A,Chart_of_Accounts!$E:$E,""),"")</f>
        <v>0</v>
      </c>
      <c r="G121" s="10"/>
      <c r="H121" s="11"/>
      <c r="I121" s="11"/>
      <c r="J121" s="11">
        <f>SUM($H$2:H121)-SUM($I$2:I121)</f>
        <v>35250000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8"/>
      <c r="B122" s="10" t="str">
        <f t="shared" si="3"/>
        <v/>
      </c>
      <c r="C122" s="10"/>
      <c r="D122" s="10"/>
      <c r="E122" s="10">
        <f>IFERROR(_xlfn.XLOOKUP(D122,Chart_of_Accounts!$A:$A,Chart_of_Accounts!$C:$C,""),"")</f>
        <v>0</v>
      </c>
      <c r="F122" s="10">
        <f>IFERROR(_xlfn.XLOOKUP(D122,Chart_of_Accounts!$A:$A,Chart_of_Accounts!$E:$E,""),"")</f>
        <v>0</v>
      </c>
      <c r="G122" s="10"/>
      <c r="H122" s="11"/>
      <c r="I122" s="11"/>
      <c r="J122" s="11">
        <f>SUM($H$2:H122)-SUM($I$2:I122)</f>
        <v>35250000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8"/>
      <c r="B123" s="10" t="str">
        <f t="shared" si="3"/>
        <v/>
      </c>
      <c r="C123" s="10"/>
      <c r="D123" s="10"/>
      <c r="E123" s="10">
        <f>IFERROR(_xlfn.XLOOKUP(D123,Chart_of_Accounts!$A:$A,Chart_of_Accounts!$C:$C,""),"")</f>
        <v>0</v>
      </c>
      <c r="F123" s="10">
        <f>IFERROR(_xlfn.XLOOKUP(D123,Chart_of_Accounts!$A:$A,Chart_of_Accounts!$E:$E,""),"")</f>
        <v>0</v>
      </c>
      <c r="G123" s="10"/>
      <c r="H123" s="11"/>
      <c r="I123" s="11"/>
      <c r="J123" s="11">
        <f>SUM($H$2:H123)-SUM($I$2:I123)</f>
        <v>35250000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8"/>
      <c r="B124" s="10" t="str">
        <f t="shared" si="3"/>
        <v/>
      </c>
      <c r="C124" s="10"/>
      <c r="D124" s="10"/>
      <c r="E124" s="10">
        <f>IFERROR(_xlfn.XLOOKUP(D124,Chart_of_Accounts!$A:$A,Chart_of_Accounts!$C:$C,""),"")</f>
        <v>0</v>
      </c>
      <c r="F124" s="10">
        <f>IFERROR(_xlfn.XLOOKUP(D124,Chart_of_Accounts!$A:$A,Chart_of_Accounts!$E:$E,""),"")</f>
        <v>0</v>
      </c>
      <c r="G124" s="10"/>
      <c r="H124" s="11"/>
      <c r="I124" s="11"/>
      <c r="J124" s="11">
        <f>SUM($H$2:H124)-SUM($I$2:I124)</f>
        <v>35250000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8"/>
      <c r="B125" s="10" t="str">
        <f t="shared" si="3"/>
        <v/>
      </c>
      <c r="C125" s="10"/>
      <c r="D125" s="10"/>
      <c r="E125" s="10">
        <f>IFERROR(_xlfn.XLOOKUP(D125,Chart_of_Accounts!$A:$A,Chart_of_Accounts!$C:$C,""),"")</f>
        <v>0</v>
      </c>
      <c r="F125" s="10">
        <f>IFERROR(_xlfn.XLOOKUP(D125,Chart_of_Accounts!$A:$A,Chart_of_Accounts!$E:$E,""),"")</f>
        <v>0</v>
      </c>
      <c r="G125" s="10"/>
      <c r="H125" s="11"/>
      <c r="I125" s="11"/>
      <c r="J125" s="11">
        <f>SUM($H$2:H125)-SUM($I$2:I125)</f>
        <v>35250000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8"/>
      <c r="B126" s="10" t="str">
        <f t="shared" si="3"/>
        <v/>
      </c>
      <c r="C126" s="10"/>
      <c r="D126" s="10"/>
      <c r="E126" s="10">
        <f>IFERROR(_xlfn.XLOOKUP(D126,Chart_of_Accounts!$A:$A,Chart_of_Accounts!$C:$C,""),"")</f>
        <v>0</v>
      </c>
      <c r="F126" s="10">
        <f>IFERROR(_xlfn.XLOOKUP(D126,Chart_of_Accounts!$A:$A,Chart_of_Accounts!$E:$E,""),"")</f>
        <v>0</v>
      </c>
      <c r="G126" s="10"/>
      <c r="H126" s="11"/>
      <c r="I126" s="11"/>
      <c r="J126" s="11">
        <f>SUM($H$2:H126)-SUM($I$2:I126)</f>
        <v>35250000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8"/>
      <c r="B127" s="10" t="str">
        <f t="shared" si="3"/>
        <v/>
      </c>
      <c r="C127" s="10"/>
      <c r="D127" s="10"/>
      <c r="E127" s="10">
        <f>IFERROR(_xlfn.XLOOKUP(D127,Chart_of_Accounts!$A:$A,Chart_of_Accounts!$C:$C,""),"")</f>
        <v>0</v>
      </c>
      <c r="F127" s="10">
        <f>IFERROR(_xlfn.XLOOKUP(D127,Chart_of_Accounts!$A:$A,Chart_of_Accounts!$E:$E,""),"")</f>
        <v>0</v>
      </c>
      <c r="G127" s="10"/>
      <c r="H127" s="11"/>
      <c r="I127" s="11"/>
      <c r="J127" s="11">
        <f>SUM($H$2:H127)-SUM($I$2:I127)</f>
        <v>35250000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8"/>
      <c r="B128" s="10" t="str">
        <f t="shared" si="3"/>
        <v/>
      </c>
      <c r="C128" s="10"/>
      <c r="D128" s="10"/>
      <c r="E128" s="10">
        <f>IFERROR(_xlfn.XLOOKUP(D128,Chart_of_Accounts!$A:$A,Chart_of_Accounts!$C:$C,""),"")</f>
        <v>0</v>
      </c>
      <c r="F128" s="10">
        <f>IFERROR(_xlfn.XLOOKUP(D128,Chart_of_Accounts!$A:$A,Chart_of_Accounts!$E:$E,""),"")</f>
        <v>0</v>
      </c>
      <c r="G128" s="10"/>
      <c r="H128" s="11"/>
      <c r="I128" s="11"/>
      <c r="J128" s="11">
        <f>SUM($H$2:H128)-SUM($I$2:I128)</f>
        <v>35250000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8"/>
      <c r="B129" s="10" t="str">
        <f t="shared" si="3"/>
        <v/>
      </c>
      <c r="C129" s="10"/>
      <c r="D129" s="10"/>
      <c r="E129" s="10">
        <f>IFERROR(_xlfn.XLOOKUP(D129,Chart_of_Accounts!$A:$A,Chart_of_Accounts!$C:$C,""),"")</f>
        <v>0</v>
      </c>
      <c r="F129" s="10">
        <f>IFERROR(_xlfn.XLOOKUP(D129,Chart_of_Accounts!$A:$A,Chart_of_Accounts!$E:$E,""),"")</f>
        <v>0</v>
      </c>
      <c r="G129" s="10"/>
      <c r="H129" s="11"/>
      <c r="I129" s="11"/>
      <c r="J129" s="11">
        <f>SUM($H$2:H129)-SUM($I$2:I129)</f>
        <v>35250000</v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8"/>
      <c r="B130" s="10" t="str">
        <f t="shared" ref="B130:B161" si="4">IF(A130="","",TEXT(A130,"mmm-yy"))</f>
        <v/>
      </c>
      <c r="C130" s="10"/>
      <c r="D130" s="10"/>
      <c r="E130" s="10">
        <f>IFERROR(_xlfn.XLOOKUP(D130,Chart_of_Accounts!$A:$A,Chart_of_Accounts!$C:$C,""),"")</f>
        <v>0</v>
      </c>
      <c r="F130" s="10">
        <f>IFERROR(_xlfn.XLOOKUP(D130,Chart_of_Accounts!$A:$A,Chart_of_Accounts!$E:$E,""),"")</f>
        <v>0</v>
      </c>
      <c r="G130" s="10"/>
      <c r="H130" s="11"/>
      <c r="I130" s="11"/>
      <c r="J130" s="11">
        <f>SUM($H$2:H130)-SUM($I$2:I130)</f>
        <v>35250000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8"/>
      <c r="B131" s="10" t="str">
        <f t="shared" si="4"/>
        <v/>
      </c>
      <c r="C131" s="10"/>
      <c r="D131" s="10"/>
      <c r="E131" s="10">
        <f>IFERROR(_xlfn.XLOOKUP(D131,Chart_of_Accounts!$A:$A,Chart_of_Accounts!$C:$C,""),"")</f>
        <v>0</v>
      </c>
      <c r="F131" s="10">
        <f>IFERROR(_xlfn.XLOOKUP(D131,Chart_of_Accounts!$A:$A,Chart_of_Accounts!$E:$E,""),"")</f>
        <v>0</v>
      </c>
      <c r="G131" s="10"/>
      <c r="H131" s="11"/>
      <c r="I131" s="11"/>
      <c r="J131" s="11">
        <f>SUM($H$2:H131)-SUM($I$2:I131)</f>
        <v>35250000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8"/>
      <c r="B132" s="10" t="str">
        <f t="shared" si="4"/>
        <v/>
      </c>
      <c r="C132" s="10"/>
      <c r="D132" s="10"/>
      <c r="E132" s="10">
        <f>IFERROR(_xlfn.XLOOKUP(D132,Chart_of_Accounts!$A:$A,Chart_of_Accounts!$C:$C,""),"")</f>
        <v>0</v>
      </c>
      <c r="F132" s="10">
        <f>IFERROR(_xlfn.XLOOKUP(D132,Chart_of_Accounts!$A:$A,Chart_of_Accounts!$E:$E,""),"")</f>
        <v>0</v>
      </c>
      <c r="G132" s="10"/>
      <c r="H132" s="11"/>
      <c r="I132" s="11"/>
      <c r="J132" s="11">
        <f>SUM($H$2:H132)-SUM($I$2:I132)</f>
        <v>35250000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8"/>
      <c r="B133" s="10" t="str">
        <f t="shared" si="4"/>
        <v/>
      </c>
      <c r="C133" s="10"/>
      <c r="D133" s="10"/>
      <c r="E133" s="10">
        <f>IFERROR(_xlfn.XLOOKUP(D133,Chart_of_Accounts!$A:$A,Chart_of_Accounts!$C:$C,""),"")</f>
        <v>0</v>
      </c>
      <c r="F133" s="10">
        <f>IFERROR(_xlfn.XLOOKUP(D133,Chart_of_Accounts!$A:$A,Chart_of_Accounts!$E:$E,""),"")</f>
        <v>0</v>
      </c>
      <c r="G133" s="10"/>
      <c r="H133" s="11"/>
      <c r="I133" s="11"/>
      <c r="J133" s="11">
        <f>SUM($H$2:H133)-SUM($I$2:I133)</f>
        <v>35250000</v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8"/>
      <c r="B134" s="10" t="str">
        <f t="shared" si="4"/>
        <v/>
      </c>
      <c r="C134" s="10"/>
      <c r="D134" s="10"/>
      <c r="E134" s="10">
        <f>IFERROR(_xlfn.XLOOKUP(D134,Chart_of_Accounts!$A:$A,Chart_of_Accounts!$C:$C,""),"")</f>
        <v>0</v>
      </c>
      <c r="F134" s="10">
        <f>IFERROR(_xlfn.XLOOKUP(D134,Chart_of_Accounts!$A:$A,Chart_of_Accounts!$E:$E,""),"")</f>
        <v>0</v>
      </c>
      <c r="G134" s="10"/>
      <c r="H134" s="11"/>
      <c r="I134" s="11"/>
      <c r="J134" s="11">
        <f>SUM($H$2:H134)-SUM($I$2:I134)</f>
        <v>35250000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8"/>
      <c r="B135" s="10" t="str">
        <f t="shared" si="4"/>
        <v/>
      </c>
      <c r="C135" s="10"/>
      <c r="D135" s="10"/>
      <c r="E135" s="10">
        <f>IFERROR(_xlfn.XLOOKUP(D135,Chart_of_Accounts!$A:$A,Chart_of_Accounts!$C:$C,""),"")</f>
        <v>0</v>
      </c>
      <c r="F135" s="10">
        <f>IFERROR(_xlfn.XLOOKUP(D135,Chart_of_Accounts!$A:$A,Chart_of_Accounts!$E:$E,""),"")</f>
        <v>0</v>
      </c>
      <c r="G135" s="10"/>
      <c r="H135" s="11"/>
      <c r="I135" s="11"/>
      <c r="J135" s="11">
        <f>SUM($H$2:H135)-SUM($I$2:I135)</f>
        <v>35250000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8"/>
      <c r="B136" s="10" t="str">
        <f t="shared" si="4"/>
        <v/>
      </c>
      <c r="C136" s="10"/>
      <c r="D136" s="10"/>
      <c r="E136" s="10">
        <f>IFERROR(_xlfn.XLOOKUP(D136,Chart_of_Accounts!$A:$A,Chart_of_Accounts!$C:$C,""),"")</f>
        <v>0</v>
      </c>
      <c r="F136" s="10">
        <f>IFERROR(_xlfn.XLOOKUP(D136,Chart_of_Accounts!$A:$A,Chart_of_Accounts!$E:$E,""),"")</f>
        <v>0</v>
      </c>
      <c r="G136" s="10"/>
      <c r="H136" s="11"/>
      <c r="I136" s="11"/>
      <c r="J136" s="11">
        <f>SUM($H$2:H136)-SUM($I$2:I136)</f>
        <v>35250000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8"/>
      <c r="B137" s="10" t="str">
        <f t="shared" si="4"/>
        <v/>
      </c>
      <c r="C137" s="10"/>
      <c r="D137" s="10"/>
      <c r="E137" s="10">
        <f>IFERROR(_xlfn.XLOOKUP(D137,Chart_of_Accounts!$A:$A,Chart_of_Accounts!$C:$C,""),"")</f>
        <v>0</v>
      </c>
      <c r="F137" s="10">
        <f>IFERROR(_xlfn.XLOOKUP(D137,Chart_of_Accounts!$A:$A,Chart_of_Accounts!$E:$E,""),"")</f>
        <v>0</v>
      </c>
      <c r="G137" s="10"/>
      <c r="H137" s="11"/>
      <c r="I137" s="11"/>
      <c r="J137" s="11">
        <f>SUM($H$2:H137)-SUM($I$2:I137)</f>
        <v>35250000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8"/>
      <c r="B138" s="10" t="str">
        <f t="shared" si="4"/>
        <v/>
      </c>
      <c r="C138" s="10"/>
      <c r="D138" s="10"/>
      <c r="E138" s="10">
        <f>IFERROR(_xlfn.XLOOKUP(D138,Chart_of_Accounts!$A:$A,Chart_of_Accounts!$C:$C,""),"")</f>
        <v>0</v>
      </c>
      <c r="F138" s="10">
        <f>IFERROR(_xlfn.XLOOKUP(D138,Chart_of_Accounts!$A:$A,Chart_of_Accounts!$E:$E,""),"")</f>
        <v>0</v>
      </c>
      <c r="G138" s="10"/>
      <c r="H138" s="11"/>
      <c r="I138" s="11"/>
      <c r="J138" s="11">
        <f>SUM($H$2:H138)-SUM($I$2:I138)</f>
        <v>35250000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8"/>
      <c r="B139" s="10" t="str">
        <f t="shared" si="4"/>
        <v/>
      </c>
      <c r="C139" s="10"/>
      <c r="D139" s="10"/>
      <c r="E139" s="10">
        <f>IFERROR(_xlfn.XLOOKUP(D139,Chart_of_Accounts!$A:$A,Chart_of_Accounts!$C:$C,""),"")</f>
        <v>0</v>
      </c>
      <c r="F139" s="10">
        <f>IFERROR(_xlfn.XLOOKUP(D139,Chart_of_Accounts!$A:$A,Chart_of_Accounts!$E:$E,""),"")</f>
        <v>0</v>
      </c>
      <c r="G139" s="10"/>
      <c r="H139" s="11"/>
      <c r="I139" s="11"/>
      <c r="J139" s="11">
        <f>SUM($H$2:H139)-SUM($I$2:I139)</f>
        <v>35250000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8"/>
      <c r="B140" s="10" t="str">
        <f t="shared" si="4"/>
        <v/>
      </c>
      <c r="C140" s="10"/>
      <c r="D140" s="10"/>
      <c r="E140" s="10">
        <f>IFERROR(_xlfn.XLOOKUP(D140,Chart_of_Accounts!$A:$A,Chart_of_Accounts!$C:$C,""),"")</f>
        <v>0</v>
      </c>
      <c r="F140" s="10">
        <f>IFERROR(_xlfn.XLOOKUP(D140,Chart_of_Accounts!$A:$A,Chart_of_Accounts!$E:$E,""),"")</f>
        <v>0</v>
      </c>
      <c r="G140" s="10"/>
      <c r="H140" s="11"/>
      <c r="I140" s="11"/>
      <c r="J140" s="11">
        <f>SUM($H$2:H140)-SUM($I$2:I140)</f>
        <v>35250000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8"/>
      <c r="B141" s="10" t="str">
        <f t="shared" si="4"/>
        <v/>
      </c>
      <c r="C141" s="10"/>
      <c r="D141" s="10"/>
      <c r="E141" s="10">
        <f>IFERROR(_xlfn.XLOOKUP(D141,Chart_of_Accounts!$A:$A,Chart_of_Accounts!$C:$C,""),"")</f>
        <v>0</v>
      </c>
      <c r="F141" s="10">
        <f>IFERROR(_xlfn.XLOOKUP(D141,Chart_of_Accounts!$A:$A,Chart_of_Accounts!$E:$E,""),"")</f>
        <v>0</v>
      </c>
      <c r="G141" s="10"/>
      <c r="H141" s="11"/>
      <c r="I141" s="11"/>
      <c r="J141" s="11">
        <f>SUM($H$2:H141)-SUM($I$2:I141)</f>
        <v>35250000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8"/>
      <c r="B142" s="10" t="str">
        <f t="shared" si="4"/>
        <v/>
      </c>
      <c r="C142" s="10"/>
      <c r="D142" s="10"/>
      <c r="E142" s="10">
        <f>IFERROR(_xlfn.XLOOKUP(D142,Chart_of_Accounts!$A:$A,Chart_of_Accounts!$C:$C,""),"")</f>
        <v>0</v>
      </c>
      <c r="F142" s="10">
        <f>IFERROR(_xlfn.XLOOKUP(D142,Chart_of_Accounts!$A:$A,Chart_of_Accounts!$E:$E,""),"")</f>
        <v>0</v>
      </c>
      <c r="G142" s="10"/>
      <c r="H142" s="11"/>
      <c r="I142" s="11"/>
      <c r="J142" s="11">
        <f>SUM($H$2:H142)-SUM($I$2:I142)</f>
        <v>35250000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8"/>
      <c r="B143" s="10" t="str">
        <f t="shared" si="4"/>
        <v/>
      </c>
      <c r="C143" s="10"/>
      <c r="D143" s="10"/>
      <c r="E143" s="10">
        <f>IFERROR(_xlfn.XLOOKUP(D143,Chart_of_Accounts!$A:$A,Chart_of_Accounts!$C:$C,""),"")</f>
        <v>0</v>
      </c>
      <c r="F143" s="10">
        <f>IFERROR(_xlfn.XLOOKUP(D143,Chart_of_Accounts!$A:$A,Chart_of_Accounts!$E:$E,""),"")</f>
        <v>0</v>
      </c>
      <c r="G143" s="10"/>
      <c r="H143" s="11"/>
      <c r="I143" s="11"/>
      <c r="J143" s="11">
        <f>SUM($H$2:H143)-SUM($I$2:I143)</f>
        <v>35250000</v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8"/>
      <c r="B144" s="10" t="str">
        <f t="shared" si="4"/>
        <v/>
      </c>
      <c r="C144" s="10"/>
      <c r="D144" s="10"/>
      <c r="E144" s="10">
        <f>IFERROR(_xlfn.XLOOKUP(D144,Chart_of_Accounts!$A:$A,Chart_of_Accounts!$C:$C,""),"")</f>
        <v>0</v>
      </c>
      <c r="F144" s="10">
        <f>IFERROR(_xlfn.XLOOKUP(D144,Chart_of_Accounts!$A:$A,Chart_of_Accounts!$E:$E,""),"")</f>
        <v>0</v>
      </c>
      <c r="G144" s="10"/>
      <c r="H144" s="11"/>
      <c r="I144" s="11"/>
      <c r="J144" s="11">
        <f>SUM($H$2:H144)-SUM($I$2:I144)</f>
        <v>35250000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8"/>
      <c r="B145" s="10" t="str">
        <f t="shared" si="4"/>
        <v/>
      </c>
      <c r="C145" s="10"/>
      <c r="D145" s="10"/>
      <c r="E145" s="10">
        <f>IFERROR(_xlfn.XLOOKUP(D145,Chart_of_Accounts!$A:$A,Chart_of_Accounts!$C:$C,""),"")</f>
        <v>0</v>
      </c>
      <c r="F145" s="10">
        <f>IFERROR(_xlfn.XLOOKUP(D145,Chart_of_Accounts!$A:$A,Chart_of_Accounts!$E:$E,""),"")</f>
        <v>0</v>
      </c>
      <c r="G145" s="10"/>
      <c r="H145" s="11"/>
      <c r="I145" s="11"/>
      <c r="J145" s="11">
        <f>SUM($H$2:H145)-SUM($I$2:I145)</f>
        <v>35250000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8"/>
      <c r="B146" s="10" t="str">
        <f t="shared" si="4"/>
        <v/>
      </c>
      <c r="C146" s="10"/>
      <c r="D146" s="10"/>
      <c r="E146" s="10">
        <f>IFERROR(_xlfn.XLOOKUP(D146,Chart_of_Accounts!$A:$A,Chart_of_Accounts!$C:$C,""),"")</f>
        <v>0</v>
      </c>
      <c r="F146" s="10">
        <f>IFERROR(_xlfn.XLOOKUP(D146,Chart_of_Accounts!$A:$A,Chart_of_Accounts!$E:$E,""),"")</f>
        <v>0</v>
      </c>
      <c r="G146" s="10"/>
      <c r="H146" s="11"/>
      <c r="I146" s="11"/>
      <c r="J146" s="11">
        <f>SUM($H$2:H146)-SUM($I$2:I146)</f>
        <v>35250000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8"/>
      <c r="B147" s="10" t="str">
        <f t="shared" si="4"/>
        <v/>
      </c>
      <c r="C147" s="10"/>
      <c r="D147" s="10"/>
      <c r="E147" s="10">
        <f>IFERROR(_xlfn.XLOOKUP(D147,Chart_of_Accounts!$A:$A,Chart_of_Accounts!$C:$C,""),"")</f>
        <v>0</v>
      </c>
      <c r="F147" s="10">
        <f>IFERROR(_xlfn.XLOOKUP(D147,Chart_of_Accounts!$A:$A,Chart_of_Accounts!$E:$E,""),"")</f>
        <v>0</v>
      </c>
      <c r="G147" s="10"/>
      <c r="H147" s="11"/>
      <c r="I147" s="11"/>
      <c r="J147" s="11">
        <f>SUM($H$2:H147)-SUM($I$2:I147)</f>
        <v>35250000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8"/>
      <c r="B148" s="10" t="str">
        <f t="shared" si="4"/>
        <v/>
      </c>
      <c r="C148" s="10"/>
      <c r="D148" s="10"/>
      <c r="E148" s="10">
        <f>IFERROR(_xlfn.XLOOKUP(D148,Chart_of_Accounts!$A:$A,Chart_of_Accounts!$C:$C,""),"")</f>
        <v>0</v>
      </c>
      <c r="F148" s="10">
        <f>IFERROR(_xlfn.XLOOKUP(D148,Chart_of_Accounts!$A:$A,Chart_of_Accounts!$E:$E,""),"")</f>
        <v>0</v>
      </c>
      <c r="G148" s="10"/>
      <c r="H148" s="11"/>
      <c r="I148" s="11"/>
      <c r="J148" s="11">
        <f>SUM($H$2:H148)-SUM($I$2:I148)</f>
        <v>35250000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8"/>
      <c r="B149" s="10" t="str">
        <f t="shared" si="4"/>
        <v/>
      </c>
      <c r="C149" s="10"/>
      <c r="D149" s="10"/>
      <c r="E149" s="10">
        <f>IFERROR(_xlfn.XLOOKUP(D149,Chart_of_Accounts!$A:$A,Chart_of_Accounts!$C:$C,""),"")</f>
        <v>0</v>
      </c>
      <c r="F149" s="10">
        <f>IFERROR(_xlfn.XLOOKUP(D149,Chart_of_Accounts!$A:$A,Chart_of_Accounts!$E:$E,""),"")</f>
        <v>0</v>
      </c>
      <c r="G149" s="10"/>
      <c r="H149" s="11"/>
      <c r="I149" s="11"/>
      <c r="J149" s="11">
        <f>SUM($H$2:H149)-SUM($I$2:I149)</f>
        <v>35250000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8"/>
      <c r="B150" s="10" t="str">
        <f t="shared" si="4"/>
        <v/>
      </c>
      <c r="C150" s="10"/>
      <c r="D150" s="10"/>
      <c r="E150" s="10">
        <f>IFERROR(_xlfn.XLOOKUP(D150,Chart_of_Accounts!$A:$A,Chart_of_Accounts!$C:$C,""),"")</f>
        <v>0</v>
      </c>
      <c r="F150" s="10">
        <f>IFERROR(_xlfn.XLOOKUP(D150,Chart_of_Accounts!$A:$A,Chart_of_Accounts!$E:$E,""),"")</f>
        <v>0</v>
      </c>
      <c r="G150" s="10"/>
      <c r="H150" s="11"/>
      <c r="I150" s="11"/>
      <c r="J150" s="11">
        <f>SUM($H$2:H150)-SUM($I$2:I150)</f>
        <v>35250000</v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8"/>
      <c r="B151" s="10" t="str">
        <f t="shared" si="4"/>
        <v/>
      </c>
      <c r="C151" s="10"/>
      <c r="D151" s="10"/>
      <c r="E151" s="10">
        <f>IFERROR(_xlfn.XLOOKUP(D151,Chart_of_Accounts!$A:$A,Chart_of_Accounts!$C:$C,""),"")</f>
        <v>0</v>
      </c>
      <c r="F151" s="10">
        <f>IFERROR(_xlfn.XLOOKUP(D151,Chart_of_Accounts!$A:$A,Chart_of_Accounts!$E:$E,""),"")</f>
        <v>0</v>
      </c>
      <c r="G151" s="10"/>
      <c r="H151" s="11"/>
      <c r="I151" s="11"/>
      <c r="J151" s="11">
        <f>SUM($H$2:H151)-SUM($I$2:I151)</f>
        <v>35250000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8"/>
      <c r="B152" s="10" t="str">
        <f t="shared" si="4"/>
        <v/>
      </c>
      <c r="C152" s="10"/>
      <c r="D152" s="10"/>
      <c r="E152" s="10">
        <f>IFERROR(_xlfn.XLOOKUP(D152,Chart_of_Accounts!$A:$A,Chart_of_Accounts!$C:$C,""),"")</f>
        <v>0</v>
      </c>
      <c r="F152" s="10">
        <f>IFERROR(_xlfn.XLOOKUP(D152,Chart_of_Accounts!$A:$A,Chart_of_Accounts!$E:$E,""),"")</f>
        <v>0</v>
      </c>
      <c r="G152" s="10"/>
      <c r="H152" s="11"/>
      <c r="I152" s="11"/>
      <c r="J152" s="11">
        <f>SUM($H$2:H152)-SUM($I$2:I152)</f>
        <v>35250000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8"/>
      <c r="B153" s="10" t="str">
        <f t="shared" si="4"/>
        <v/>
      </c>
      <c r="C153" s="10"/>
      <c r="D153" s="10"/>
      <c r="E153" s="10">
        <f>IFERROR(_xlfn.XLOOKUP(D153,Chart_of_Accounts!$A:$A,Chart_of_Accounts!$C:$C,""),"")</f>
        <v>0</v>
      </c>
      <c r="F153" s="10">
        <f>IFERROR(_xlfn.XLOOKUP(D153,Chart_of_Accounts!$A:$A,Chart_of_Accounts!$E:$E,""),"")</f>
        <v>0</v>
      </c>
      <c r="G153" s="10"/>
      <c r="H153" s="11"/>
      <c r="I153" s="11"/>
      <c r="J153" s="11">
        <f>SUM($H$2:H153)-SUM($I$2:I153)</f>
        <v>35250000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8"/>
      <c r="B154" s="10" t="str">
        <f t="shared" si="4"/>
        <v/>
      </c>
      <c r="C154" s="10"/>
      <c r="D154" s="10"/>
      <c r="E154" s="10">
        <f>IFERROR(_xlfn.XLOOKUP(D154,Chart_of_Accounts!$A:$A,Chart_of_Accounts!$C:$C,""),"")</f>
        <v>0</v>
      </c>
      <c r="F154" s="10">
        <f>IFERROR(_xlfn.XLOOKUP(D154,Chart_of_Accounts!$A:$A,Chart_of_Accounts!$E:$E,""),"")</f>
        <v>0</v>
      </c>
      <c r="G154" s="10"/>
      <c r="H154" s="11"/>
      <c r="I154" s="11"/>
      <c r="J154" s="11">
        <f>SUM($H$2:H154)-SUM($I$2:I154)</f>
        <v>35250000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8"/>
      <c r="B155" s="10" t="str">
        <f t="shared" si="4"/>
        <v/>
      </c>
      <c r="C155" s="10"/>
      <c r="D155" s="10"/>
      <c r="E155" s="10">
        <f>IFERROR(_xlfn.XLOOKUP(D155,Chart_of_Accounts!$A:$A,Chart_of_Accounts!$C:$C,""),"")</f>
        <v>0</v>
      </c>
      <c r="F155" s="10">
        <f>IFERROR(_xlfn.XLOOKUP(D155,Chart_of_Accounts!$A:$A,Chart_of_Accounts!$E:$E,""),"")</f>
        <v>0</v>
      </c>
      <c r="G155" s="10"/>
      <c r="H155" s="11"/>
      <c r="I155" s="11"/>
      <c r="J155" s="11">
        <f>SUM($H$2:H155)-SUM($I$2:I155)</f>
        <v>35250000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8"/>
      <c r="B156" s="10" t="str">
        <f t="shared" si="4"/>
        <v/>
      </c>
      <c r="C156" s="10"/>
      <c r="D156" s="10"/>
      <c r="E156" s="10">
        <f>IFERROR(_xlfn.XLOOKUP(D156,Chart_of_Accounts!$A:$A,Chart_of_Accounts!$C:$C,""),"")</f>
        <v>0</v>
      </c>
      <c r="F156" s="10">
        <f>IFERROR(_xlfn.XLOOKUP(D156,Chart_of_Accounts!$A:$A,Chart_of_Accounts!$E:$E,""),"")</f>
        <v>0</v>
      </c>
      <c r="G156" s="10"/>
      <c r="H156" s="11"/>
      <c r="I156" s="11"/>
      <c r="J156" s="11">
        <f>SUM($H$2:H156)-SUM($I$2:I156)</f>
        <v>35250000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8"/>
      <c r="B157" s="10" t="str">
        <f t="shared" si="4"/>
        <v/>
      </c>
      <c r="C157" s="10"/>
      <c r="D157" s="10"/>
      <c r="E157" s="10">
        <f>IFERROR(_xlfn.XLOOKUP(D157,Chart_of_Accounts!$A:$A,Chart_of_Accounts!$C:$C,""),"")</f>
        <v>0</v>
      </c>
      <c r="F157" s="10">
        <f>IFERROR(_xlfn.XLOOKUP(D157,Chart_of_Accounts!$A:$A,Chart_of_Accounts!$E:$E,""),"")</f>
        <v>0</v>
      </c>
      <c r="G157" s="10"/>
      <c r="H157" s="11"/>
      <c r="I157" s="11"/>
      <c r="J157" s="11">
        <f>SUM($H$2:H157)-SUM($I$2:I157)</f>
        <v>35250000</v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8"/>
      <c r="B158" s="10" t="str">
        <f t="shared" si="4"/>
        <v/>
      </c>
      <c r="C158" s="10"/>
      <c r="D158" s="10"/>
      <c r="E158" s="10">
        <f>IFERROR(_xlfn.XLOOKUP(D158,Chart_of_Accounts!$A:$A,Chart_of_Accounts!$C:$C,""),"")</f>
        <v>0</v>
      </c>
      <c r="F158" s="10">
        <f>IFERROR(_xlfn.XLOOKUP(D158,Chart_of_Accounts!$A:$A,Chart_of_Accounts!$E:$E,""),"")</f>
        <v>0</v>
      </c>
      <c r="G158" s="10"/>
      <c r="H158" s="11"/>
      <c r="I158" s="11"/>
      <c r="J158" s="11">
        <f>SUM($H$2:H158)-SUM($I$2:I158)</f>
        <v>35250000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8"/>
      <c r="B159" s="10" t="str">
        <f t="shared" si="4"/>
        <v/>
      </c>
      <c r="C159" s="10"/>
      <c r="D159" s="10"/>
      <c r="E159" s="10">
        <f>IFERROR(_xlfn.XLOOKUP(D159,Chart_of_Accounts!$A:$A,Chart_of_Accounts!$C:$C,""),"")</f>
        <v>0</v>
      </c>
      <c r="F159" s="10">
        <f>IFERROR(_xlfn.XLOOKUP(D159,Chart_of_Accounts!$A:$A,Chart_of_Accounts!$E:$E,""),"")</f>
        <v>0</v>
      </c>
      <c r="G159" s="10"/>
      <c r="H159" s="11"/>
      <c r="I159" s="11"/>
      <c r="J159" s="11">
        <f>SUM($H$2:H159)-SUM($I$2:I159)</f>
        <v>35250000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8"/>
      <c r="B160" s="10" t="str">
        <f t="shared" si="4"/>
        <v/>
      </c>
      <c r="C160" s="10"/>
      <c r="D160" s="10"/>
      <c r="E160" s="10">
        <f>IFERROR(_xlfn.XLOOKUP(D160,Chart_of_Accounts!$A:$A,Chart_of_Accounts!$C:$C,""),"")</f>
        <v>0</v>
      </c>
      <c r="F160" s="10">
        <f>IFERROR(_xlfn.XLOOKUP(D160,Chart_of_Accounts!$A:$A,Chart_of_Accounts!$E:$E,""),"")</f>
        <v>0</v>
      </c>
      <c r="G160" s="10"/>
      <c r="H160" s="11"/>
      <c r="I160" s="11"/>
      <c r="J160" s="11">
        <f>SUM($H$2:H160)-SUM($I$2:I160)</f>
        <v>35250000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8"/>
      <c r="B161" s="10" t="str">
        <f t="shared" si="4"/>
        <v/>
      </c>
      <c r="C161" s="10"/>
      <c r="D161" s="10"/>
      <c r="E161" s="10">
        <f>IFERROR(_xlfn.XLOOKUP(D161,Chart_of_Accounts!$A:$A,Chart_of_Accounts!$C:$C,""),"")</f>
        <v>0</v>
      </c>
      <c r="F161" s="10">
        <f>IFERROR(_xlfn.XLOOKUP(D161,Chart_of_Accounts!$A:$A,Chart_of_Accounts!$E:$E,""),"")</f>
        <v>0</v>
      </c>
      <c r="G161" s="10"/>
      <c r="H161" s="11"/>
      <c r="I161" s="11"/>
      <c r="J161" s="11">
        <f>SUM($H$2:H161)-SUM($I$2:I161)</f>
        <v>35250000</v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8"/>
      <c r="B162" s="10" t="str">
        <f t="shared" ref="B162:B193" si="5">IF(A162="","",TEXT(A162,"mmm-yy"))</f>
        <v/>
      </c>
      <c r="C162" s="10"/>
      <c r="D162" s="10"/>
      <c r="E162" s="10">
        <f>IFERROR(_xlfn.XLOOKUP(D162,Chart_of_Accounts!$A:$A,Chart_of_Accounts!$C:$C,""),"")</f>
        <v>0</v>
      </c>
      <c r="F162" s="10">
        <f>IFERROR(_xlfn.XLOOKUP(D162,Chart_of_Accounts!$A:$A,Chart_of_Accounts!$E:$E,""),"")</f>
        <v>0</v>
      </c>
      <c r="G162" s="10"/>
      <c r="H162" s="11"/>
      <c r="I162" s="11"/>
      <c r="J162" s="11">
        <f>SUM($H$2:H162)-SUM($I$2:I162)</f>
        <v>35250000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8"/>
      <c r="B163" s="10" t="str">
        <f t="shared" si="5"/>
        <v/>
      </c>
      <c r="C163" s="10"/>
      <c r="D163" s="10"/>
      <c r="E163" s="10">
        <f>IFERROR(_xlfn.XLOOKUP(D163,Chart_of_Accounts!$A:$A,Chart_of_Accounts!$C:$C,""),"")</f>
        <v>0</v>
      </c>
      <c r="F163" s="10">
        <f>IFERROR(_xlfn.XLOOKUP(D163,Chart_of_Accounts!$A:$A,Chart_of_Accounts!$E:$E,""),"")</f>
        <v>0</v>
      </c>
      <c r="G163" s="10"/>
      <c r="H163" s="11"/>
      <c r="I163" s="11"/>
      <c r="J163" s="11">
        <f>SUM($H$2:H163)-SUM($I$2:I163)</f>
        <v>35250000</v>
      </c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8"/>
      <c r="B164" s="10" t="str">
        <f t="shared" si="5"/>
        <v/>
      </c>
      <c r="C164" s="10"/>
      <c r="D164" s="10"/>
      <c r="E164" s="10">
        <f>IFERROR(_xlfn.XLOOKUP(D164,Chart_of_Accounts!$A:$A,Chart_of_Accounts!$C:$C,""),"")</f>
        <v>0</v>
      </c>
      <c r="F164" s="10">
        <f>IFERROR(_xlfn.XLOOKUP(D164,Chart_of_Accounts!$A:$A,Chart_of_Accounts!$E:$E,""),"")</f>
        <v>0</v>
      </c>
      <c r="G164" s="10"/>
      <c r="H164" s="11"/>
      <c r="I164" s="11"/>
      <c r="J164" s="11">
        <f>SUM($H$2:H164)-SUM($I$2:I164)</f>
        <v>35250000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8"/>
      <c r="B165" s="10" t="str">
        <f t="shared" si="5"/>
        <v/>
      </c>
      <c r="C165" s="10"/>
      <c r="D165" s="10"/>
      <c r="E165" s="10">
        <f>IFERROR(_xlfn.XLOOKUP(D165,Chart_of_Accounts!$A:$A,Chart_of_Accounts!$C:$C,""),"")</f>
        <v>0</v>
      </c>
      <c r="F165" s="10">
        <f>IFERROR(_xlfn.XLOOKUP(D165,Chart_of_Accounts!$A:$A,Chart_of_Accounts!$E:$E,""),"")</f>
        <v>0</v>
      </c>
      <c r="G165" s="10"/>
      <c r="H165" s="11"/>
      <c r="I165" s="11"/>
      <c r="J165" s="11">
        <f>SUM($H$2:H165)-SUM($I$2:I165)</f>
        <v>35250000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8"/>
      <c r="B166" s="10" t="str">
        <f t="shared" si="5"/>
        <v/>
      </c>
      <c r="C166" s="10"/>
      <c r="D166" s="10"/>
      <c r="E166" s="10">
        <f>IFERROR(_xlfn.XLOOKUP(D166,Chart_of_Accounts!$A:$A,Chart_of_Accounts!$C:$C,""),"")</f>
        <v>0</v>
      </c>
      <c r="F166" s="10">
        <f>IFERROR(_xlfn.XLOOKUP(D166,Chart_of_Accounts!$A:$A,Chart_of_Accounts!$E:$E,""),"")</f>
        <v>0</v>
      </c>
      <c r="G166" s="10"/>
      <c r="H166" s="11"/>
      <c r="I166" s="11"/>
      <c r="J166" s="11">
        <f>SUM($H$2:H166)-SUM($I$2:I166)</f>
        <v>35250000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8"/>
      <c r="B167" s="10" t="str">
        <f t="shared" si="5"/>
        <v/>
      </c>
      <c r="C167" s="10"/>
      <c r="D167" s="10"/>
      <c r="E167" s="10">
        <f>IFERROR(_xlfn.XLOOKUP(D167,Chart_of_Accounts!$A:$A,Chart_of_Accounts!$C:$C,""),"")</f>
        <v>0</v>
      </c>
      <c r="F167" s="10">
        <f>IFERROR(_xlfn.XLOOKUP(D167,Chart_of_Accounts!$A:$A,Chart_of_Accounts!$E:$E,""),"")</f>
        <v>0</v>
      </c>
      <c r="G167" s="10"/>
      <c r="H167" s="11"/>
      <c r="I167" s="11"/>
      <c r="J167" s="11">
        <f>SUM($H$2:H167)-SUM($I$2:I167)</f>
        <v>35250000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8"/>
      <c r="B168" s="10" t="str">
        <f t="shared" si="5"/>
        <v/>
      </c>
      <c r="C168" s="10"/>
      <c r="D168" s="10"/>
      <c r="E168" s="10">
        <f>IFERROR(_xlfn.XLOOKUP(D168,Chart_of_Accounts!$A:$A,Chart_of_Accounts!$C:$C,""),"")</f>
        <v>0</v>
      </c>
      <c r="F168" s="10">
        <f>IFERROR(_xlfn.XLOOKUP(D168,Chart_of_Accounts!$A:$A,Chart_of_Accounts!$E:$E,""),"")</f>
        <v>0</v>
      </c>
      <c r="G168" s="10"/>
      <c r="H168" s="11"/>
      <c r="I168" s="11"/>
      <c r="J168" s="11">
        <f>SUM($H$2:H168)-SUM($I$2:I168)</f>
        <v>35250000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8"/>
      <c r="B169" s="10" t="str">
        <f t="shared" si="5"/>
        <v/>
      </c>
      <c r="C169" s="10"/>
      <c r="D169" s="10"/>
      <c r="E169" s="10">
        <f>IFERROR(_xlfn.XLOOKUP(D169,Chart_of_Accounts!$A:$A,Chart_of_Accounts!$C:$C,""),"")</f>
        <v>0</v>
      </c>
      <c r="F169" s="10">
        <f>IFERROR(_xlfn.XLOOKUP(D169,Chart_of_Accounts!$A:$A,Chart_of_Accounts!$E:$E,""),"")</f>
        <v>0</v>
      </c>
      <c r="G169" s="10"/>
      <c r="H169" s="11"/>
      <c r="I169" s="11"/>
      <c r="J169" s="11">
        <f>SUM($H$2:H169)-SUM($I$2:I169)</f>
        <v>35250000</v>
      </c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8"/>
      <c r="B170" s="10" t="str">
        <f t="shared" si="5"/>
        <v/>
      </c>
      <c r="C170" s="10"/>
      <c r="D170" s="10"/>
      <c r="E170" s="10">
        <f>IFERROR(_xlfn.XLOOKUP(D170,Chart_of_Accounts!$A:$A,Chart_of_Accounts!$C:$C,""),"")</f>
        <v>0</v>
      </c>
      <c r="F170" s="10">
        <f>IFERROR(_xlfn.XLOOKUP(D170,Chart_of_Accounts!$A:$A,Chart_of_Accounts!$E:$E,""),"")</f>
        <v>0</v>
      </c>
      <c r="G170" s="10"/>
      <c r="H170" s="11"/>
      <c r="I170" s="11"/>
      <c r="J170" s="11">
        <f>SUM($H$2:H170)-SUM($I$2:I170)</f>
        <v>35250000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8"/>
      <c r="B171" s="10" t="str">
        <f t="shared" si="5"/>
        <v/>
      </c>
      <c r="C171" s="10"/>
      <c r="D171" s="10"/>
      <c r="E171" s="10">
        <f>IFERROR(_xlfn.XLOOKUP(D171,Chart_of_Accounts!$A:$A,Chart_of_Accounts!$C:$C,""),"")</f>
        <v>0</v>
      </c>
      <c r="F171" s="10">
        <f>IFERROR(_xlfn.XLOOKUP(D171,Chart_of_Accounts!$A:$A,Chart_of_Accounts!$E:$E,""),"")</f>
        <v>0</v>
      </c>
      <c r="G171" s="10"/>
      <c r="H171" s="11"/>
      <c r="I171" s="11"/>
      <c r="J171" s="11">
        <f>SUM($H$2:H171)-SUM($I$2:I171)</f>
        <v>35250000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8"/>
      <c r="B172" s="10" t="str">
        <f t="shared" si="5"/>
        <v/>
      </c>
      <c r="C172" s="10"/>
      <c r="D172" s="10"/>
      <c r="E172" s="10">
        <f>IFERROR(_xlfn.XLOOKUP(D172,Chart_of_Accounts!$A:$A,Chart_of_Accounts!$C:$C,""),"")</f>
        <v>0</v>
      </c>
      <c r="F172" s="10">
        <f>IFERROR(_xlfn.XLOOKUP(D172,Chart_of_Accounts!$A:$A,Chart_of_Accounts!$E:$E,""),"")</f>
        <v>0</v>
      </c>
      <c r="G172" s="10"/>
      <c r="H172" s="11"/>
      <c r="I172" s="11"/>
      <c r="J172" s="11">
        <f>SUM($H$2:H172)-SUM($I$2:I172)</f>
        <v>35250000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8"/>
      <c r="B173" s="10" t="str">
        <f t="shared" si="5"/>
        <v/>
      </c>
      <c r="C173" s="10"/>
      <c r="D173" s="10"/>
      <c r="E173" s="10">
        <f>IFERROR(_xlfn.XLOOKUP(D173,Chart_of_Accounts!$A:$A,Chart_of_Accounts!$C:$C,""),"")</f>
        <v>0</v>
      </c>
      <c r="F173" s="10">
        <f>IFERROR(_xlfn.XLOOKUP(D173,Chart_of_Accounts!$A:$A,Chart_of_Accounts!$E:$E,""),"")</f>
        <v>0</v>
      </c>
      <c r="G173" s="10"/>
      <c r="H173" s="11"/>
      <c r="I173" s="11"/>
      <c r="J173" s="11">
        <f>SUM($H$2:H173)-SUM($I$2:I173)</f>
        <v>35250000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8"/>
      <c r="B174" s="10" t="str">
        <f t="shared" si="5"/>
        <v/>
      </c>
      <c r="C174" s="10"/>
      <c r="D174" s="10"/>
      <c r="E174" s="10">
        <f>IFERROR(_xlfn.XLOOKUP(D174,Chart_of_Accounts!$A:$A,Chart_of_Accounts!$C:$C,""),"")</f>
        <v>0</v>
      </c>
      <c r="F174" s="10">
        <f>IFERROR(_xlfn.XLOOKUP(D174,Chart_of_Accounts!$A:$A,Chart_of_Accounts!$E:$E,""),"")</f>
        <v>0</v>
      </c>
      <c r="G174" s="10"/>
      <c r="H174" s="11"/>
      <c r="I174" s="11"/>
      <c r="J174" s="11">
        <f>SUM($H$2:H174)-SUM($I$2:I174)</f>
        <v>35250000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8"/>
      <c r="B175" s="10" t="str">
        <f t="shared" si="5"/>
        <v/>
      </c>
      <c r="C175" s="10"/>
      <c r="D175" s="10"/>
      <c r="E175" s="10">
        <f>IFERROR(_xlfn.XLOOKUP(D175,Chart_of_Accounts!$A:$A,Chart_of_Accounts!$C:$C,""),"")</f>
        <v>0</v>
      </c>
      <c r="F175" s="10">
        <f>IFERROR(_xlfn.XLOOKUP(D175,Chart_of_Accounts!$A:$A,Chart_of_Accounts!$E:$E,""),"")</f>
        <v>0</v>
      </c>
      <c r="G175" s="10"/>
      <c r="H175" s="11"/>
      <c r="I175" s="11"/>
      <c r="J175" s="11">
        <f>SUM($H$2:H175)-SUM($I$2:I175)</f>
        <v>35250000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8"/>
      <c r="B176" s="10" t="str">
        <f t="shared" si="5"/>
        <v/>
      </c>
      <c r="C176" s="10"/>
      <c r="D176" s="10"/>
      <c r="E176" s="10">
        <f>IFERROR(_xlfn.XLOOKUP(D176,Chart_of_Accounts!$A:$A,Chart_of_Accounts!$C:$C,""),"")</f>
        <v>0</v>
      </c>
      <c r="F176" s="10">
        <f>IFERROR(_xlfn.XLOOKUP(D176,Chart_of_Accounts!$A:$A,Chart_of_Accounts!$E:$E,""),"")</f>
        <v>0</v>
      </c>
      <c r="G176" s="10"/>
      <c r="H176" s="11"/>
      <c r="I176" s="11"/>
      <c r="J176" s="11">
        <f>SUM($H$2:H176)-SUM($I$2:I176)</f>
        <v>35250000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8"/>
      <c r="B177" s="10" t="str">
        <f t="shared" si="5"/>
        <v/>
      </c>
      <c r="C177" s="10"/>
      <c r="D177" s="10"/>
      <c r="E177" s="10">
        <f>IFERROR(_xlfn.XLOOKUP(D177,Chart_of_Accounts!$A:$A,Chart_of_Accounts!$C:$C,""),"")</f>
        <v>0</v>
      </c>
      <c r="F177" s="10">
        <f>IFERROR(_xlfn.XLOOKUP(D177,Chart_of_Accounts!$A:$A,Chart_of_Accounts!$E:$E,""),"")</f>
        <v>0</v>
      </c>
      <c r="G177" s="10"/>
      <c r="H177" s="11"/>
      <c r="I177" s="11"/>
      <c r="J177" s="11">
        <f>SUM($H$2:H177)-SUM($I$2:I177)</f>
        <v>35250000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8"/>
      <c r="B178" s="10" t="str">
        <f t="shared" si="5"/>
        <v/>
      </c>
      <c r="C178" s="10"/>
      <c r="D178" s="10"/>
      <c r="E178" s="10">
        <f>IFERROR(_xlfn.XLOOKUP(D178,Chart_of_Accounts!$A:$A,Chart_of_Accounts!$C:$C,""),"")</f>
        <v>0</v>
      </c>
      <c r="F178" s="10">
        <f>IFERROR(_xlfn.XLOOKUP(D178,Chart_of_Accounts!$A:$A,Chart_of_Accounts!$E:$E,""),"")</f>
        <v>0</v>
      </c>
      <c r="G178" s="10"/>
      <c r="H178" s="11"/>
      <c r="I178" s="11"/>
      <c r="J178" s="11">
        <f>SUM($H$2:H178)-SUM($I$2:I178)</f>
        <v>35250000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8"/>
      <c r="B179" s="10" t="str">
        <f t="shared" si="5"/>
        <v/>
      </c>
      <c r="C179" s="10"/>
      <c r="D179" s="10"/>
      <c r="E179" s="10">
        <f>IFERROR(_xlfn.XLOOKUP(D179,Chart_of_Accounts!$A:$A,Chart_of_Accounts!$C:$C,""),"")</f>
        <v>0</v>
      </c>
      <c r="F179" s="10">
        <f>IFERROR(_xlfn.XLOOKUP(D179,Chart_of_Accounts!$A:$A,Chart_of_Accounts!$E:$E,""),"")</f>
        <v>0</v>
      </c>
      <c r="G179" s="10"/>
      <c r="H179" s="11"/>
      <c r="I179" s="11"/>
      <c r="J179" s="11">
        <f>SUM($H$2:H179)-SUM($I$2:I179)</f>
        <v>35250000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8"/>
      <c r="B180" s="10" t="str">
        <f t="shared" si="5"/>
        <v/>
      </c>
      <c r="C180" s="10"/>
      <c r="D180" s="10"/>
      <c r="E180" s="10">
        <f>IFERROR(_xlfn.XLOOKUP(D180,Chart_of_Accounts!$A:$A,Chart_of_Accounts!$C:$C,""),"")</f>
        <v>0</v>
      </c>
      <c r="F180" s="10">
        <f>IFERROR(_xlfn.XLOOKUP(D180,Chart_of_Accounts!$A:$A,Chart_of_Accounts!$E:$E,""),"")</f>
        <v>0</v>
      </c>
      <c r="G180" s="10"/>
      <c r="H180" s="11"/>
      <c r="I180" s="11"/>
      <c r="J180" s="11">
        <f>SUM($H$2:H180)-SUM($I$2:I180)</f>
        <v>35250000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8"/>
      <c r="B181" s="10" t="str">
        <f t="shared" si="5"/>
        <v/>
      </c>
      <c r="C181" s="10"/>
      <c r="D181" s="10"/>
      <c r="E181" s="10">
        <f>IFERROR(_xlfn.XLOOKUP(D181,Chart_of_Accounts!$A:$A,Chart_of_Accounts!$C:$C,""),"")</f>
        <v>0</v>
      </c>
      <c r="F181" s="10">
        <f>IFERROR(_xlfn.XLOOKUP(D181,Chart_of_Accounts!$A:$A,Chart_of_Accounts!$E:$E,""),"")</f>
        <v>0</v>
      </c>
      <c r="G181" s="10"/>
      <c r="H181" s="11"/>
      <c r="I181" s="11"/>
      <c r="J181" s="11">
        <f>SUM($H$2:H181)-SUM($I$2:I181)</f>
        <v>35250000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8"/>
      <c r="B182" s="10" t="str">
        <f t="shared" si="5"/>
        <v/>
      </c>
      <c r="C182" s="10"/>
      <c r="D182" s="10"/>
      <c r="E182" s="10">
        <f>IFERROR(_xlfn.XLOOKUP(D182,Chart_of_Accounts!$A:$A,Chart_of_Accounts!$C:$C,""),"")</f>
        <v>0</v>
      </c>
      <c r="F182" s="10">
        <f>IFERROR(_xlfn.XLOOKUP(D182,Chart_of_Accounts!$A:$A,Chart_of_Accounts!$E:$E,""),"")</f>
        <v>0</v>
      </c>
      <c r="G182" s="10"/>
      <c r="H182" s="11"/>
      <c r="I182" s="11"/>
      <c r="J182" s="11">
        <f>SUM($H$2:H182)-SUM($I$2:I182)</f>
        <v>35250000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8"/>
      <c r="B183" s="10" t="str">
        <f t="shared" si="5"/>
        <v/>
      </c>
      <c r="C183" s="10"/>
      <c r="D183" s="10"/>
      <c r="E183" s="10">
        <f>IFERROR(_xlfn.XLOOKUP(D183,Chart_of_Accounts!$A:$A,Chart_of_Accounts!$C:$C,""),"")</f>
        <v>0</v>
      </c>
      <c r="F183" s="10">
        <f>IFERROR(_xlfn.XLOOKUP(D183,Chart_of_Accounts!$A:$A,Chart_of_Accounts!$E:$E,""),"")</f>
        <v>0</v>
      </c>
      <c r="G183" s="10"/>
      <c r="H183" s="11"/>
      <c r="I183" s="11"/>
      <c r="J183" s="11">
        <f>SUM($H$2:H183)-SUM($I$2:I183)</f>
        <v>35250000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8"/>
      <c r="B184" s="10" t="str">
        <f t="shared" si="5"/>
        <v/>
      </c>
      <c r="C184" s="10"/>
      <c r="D184" s="10"/>
      <c r="E184" s="10">
        <f>IFERROR(_xlfn.XLOOKUP(D184,Chart_of_Accounts!$A:$A,Chart_of_Accounts!$C:$C,""),"")</f>
        <v>0</v>
      </c>
      <c r="F184" s="10">
        <f>IFERROR(_xlfn.XLOOKUP(D184,Chart_of_Accounts!$A:$A,Chart_of_Accounts!$E:$E,""),"")</f>
        <v>0</v>
      </c>
      <c r="G184" s="10"/>
      <c r="H184" s="11"/>
      <c r="I184" s="11"/>
      <c r="J184" s="11">
        <f>SUM($H$2:H184)-SUM($I$2:I184)</f>
        <v>35250000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8"/>
      <c r="B185" s="10" t="str">
        <f t="shared" si="5"/>
        <v/>
      </c>
      <c r="C185" s="10"/>
      <c r="D185" s="10"/>
      <c r="E185" s="10">
        <f>IFERROR(_xlfn.XLOOKUP(D185,Chart_of_Accounts!$A:$A,Chart_of_Accounts!$C:$C,""),"")</f>
        <v>0</v>
      </c>
      <c r="F185" s="10">
        <f>IFERROR(_xlfn.XLOOKUP(D185,Chart_of_Accounts!$A:$A,Chart_of_Accounts!$E:$E,""),"")</f>
        <v>0</v>
      </c>
      <c r="G185" s="10"/>
      <c r="H185" s="11"/>
      <c r="I185" s="11"/>
      <c r="J185" s="11">
        <f>SUM($H$2:H185)-SUM($I$2:I185)</f>
        <v>35250000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8"/>
      <c r="B186" s="10" t="str">
        <f t="shared" si="5"/>
        <v/>
      </c>
      <c r="C186" s="10"/>
      <c r="D186" s="10"/>
      <c r="E186" s="10">
        <f>IFERROR(_xlfn.XLOOKUP(D186,Chart_of_Accounts!$A:$A,Chart_of_Accounts!$C:$C,""),"")</f>
        <v>0</v>
      </c>
      <c r="F186" s="10">
        <f>IFERROR(_xlfn.XLOOKUP(D186,Chart_of_Accounts!$A:$A,Chart_of_Accounts!$E:$E,""),"")</f>
        <v>0</v>
      </c>
      <c r="G186" s="10"/>
      <c r="H186" s="11"/>
      <c r="I186" s="11"/>
      <c r="J186" s="11">
        <f>SUM($H$2:H186)-SUM($I$2:I186)</f>
        <v>35250000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8"/>
      <c r="B187" s="10" t="str">
        <f t="shared" si="5"/>
        <v/>
      </c>
      <c r="C187" s="10"/>
      <c r="D187" s="10"/>
      <c r="E187" s="10">
        <f>IFERROR(_xlfn.XLOOKUP(D187,Chart_of_Accounts!$A:$A,Chart_of_Accounts!$C:$C,""),"")</f>
        <v>0</v>
      </c>
      <c r="F187" s="10">
        <f>IFERROR(_xlfn.XLOOKUP(D187,Chart_of_Accounts!$A:$A,Chart_of_Accounts!$E:$E,""),"")</f>
        <v>0</v>
      </c>
      <c r="G187" s="10"/>
      <c r="H187" s="11"/>
      <c r="I187" s="11"/>
      <c r="J187" s="11">
        <f>SUM($H$2:H187)-SUM($I$2:I187)</f>
        <v>35250000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8"/>
      <c r="B188" s="10" t="str">
        <f t="shared" si="5"/>
        <v/>
      </c>
      <c r="C188" s="10"/>
      <c r="D188" s="10"/>
      <c r="E188" s="10">
        <f>IFERROR(_xlfn.XLOOKUP(D188,Chart_of_Accounts!$A:$A,Chart_of_Accounts!$C:$C,""),"")</f>
        <v>0</v>
      </c>
      <c r="F188" s="10">
        <f>IFERROR(_xlfn.XLOOKUP(D188,Chart_of_Accounts!$A:$A,Chart_of_Accounts!$E:$E,""),"")</f>
        <v>0</v>
      </c>
      <c r="G188" s="10"/>
      <c r="H188" s="11"/>
      <c r="I188" s="11"/>
      <c r="J188" s="11">
        <f>SUM($H$2:H188)-SUM($I$2:I188)</f>
        <v>35250000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8"/>
      <c r="B189" s="10" t="str">
        <f t="shared" si="5"/>
        <v/>
      </c>
      <c r="C189" s="10"/>
      <c r="D189" s="10"/>
      <c r="E189" s="10">
        <f>IFERROR(_xlfn.XLOOKUP(D189,Chart_of_Accounts!$A:$A,Chart_of_Accounts!$C:$C,""),"")</f>
        <v>0</v>
      </c>
      <c r="F189" s="10">
        <f>IFERROR(_xlfn.XLOOKUP(D189,Chart_of_Accounts!$A:$A,Chart_of_Accounts!$E:$E,""),"")</f>
        <v>0</v>
      </c>
      <c r="G189" s="10"/>
      <c r="H189" s="11"/>
      <c r="I189" s="11"/>
      <c r="J189" s="11">
        <f>SUM($H$2:H189)-SUM($I$2:I189)</f>
        <v>35250000</v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8"/>
      <c r="B190" s="10" t="str">
        <f t="shared" si="5"/>
        <v/>
      </c>
      <c r="C190" s="10"/>
      <c r="D190" s="10"/>
      <c r="E190" s="10">
        <f>IFERROR(_xlfn.XLOOKUP(D190,Chart_of_Accounts!$A:$A,Chart_of_Accounts!$C:$C,""),"")</f>
        <v>0</v>
      </c>
      <c r="F190" s="10">
        <f>IFERROR(_xlfn.XLOOKUP(D190,Chart_of_Accounts!$A:$A,Chart_of_Accounts!$E:$E,""),"")</f>
        <v>0</v>
      </c>
      <c r="G190" s="10"/>
      <c r="H190" s="11"/>
      <c r="I190" s="11"/>
      <c r="J190" s="11">
        <f>SUM($H$2:H190)-SUM($I$2:I190)</f>
        <v>35250000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8"/>
      <c r="B191" s="10" t="str">
        <f t="shared" si="5"/>
        <v/>
      </c>
      <c r="C191" s="10"/>
      <c r="D191" s="10"/>
      <c r="E191" s="10">
        <f>IFERROR(_xlfn.XLOOKUP(D191,Chart_of_Accounts!$A:$A,Chart_of_Accounts!$C:$C,""),"")</f>
        <v>0</v>
      </c>
      <c r="F191" s="10">
        <f>IFERROR(_xlfn.XLOOKUP(D191,Chart_of_Accounts!$A:$A,Chart_of_Accounts!$E:$E,""),"")</f>
        <v>0</v>
      </c>
      <c r="G191" s="10"/>
      <c r="H191" s="11"/>
      <c r="I191" s="11"/>
      <c r="J191" s="11">
        <f>SUM($H$2:H191)-SUM($I$2:I191)</f>
        <v>35250000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8"/>
      <c r="B192" s="10" t="str">
        <f t="shared" si="5"/>
        <v/>
      </c>
      <c r="C192" s="10"/>
      <c r="D192" s="10"/>
      <c r="E192" s="10">
        <f>IFERROR(_xlfn.XLOOKUP(D192,Chart_of_Accounts!$A:$A,Chart_of_Accounts!$C:$C,""),"")</f>
        <v>0</v>
      </c>
      <c r="F192" s="10">
        <f>IFERROR(_xlfn.XLOOKUP(D192,Chart_of_Accounts!$A:$A,Chart_of_Accounts!$E:$E,""),"")</f>
        <v>0</v>
      </c>
      <c r="G192" s="10"/>
      <c r="H192" s="11"/>
      <c r="I192" s="11"/>
      <c r="J192" s="11">
        <f>SUM($H$2:H192)-SUM($I$2:I192)</f>
        <v>35250000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8"/>
      <c r="B193" s="10" t="str">
        <f t="shared" si="5"/>
        <v/>
      </c>
      <c r="C193" s="10"/>
      <c r="D193" s="10"/>
      <c r="E193" s="10">
        <f>IFERROR(_xlfn.XLOOKUP(D193,Chart_of_Accounts!$A:$A,Chart_of_Accounts!$C:$C,""),"")</f>
        <v>0</v>
      </c>
      <c r="F193" s="10">
        <f>IFERROR(_xlfn.XLOOKUP(D193,Chart_of_Accounts!$A:$A,Chart_of_Accounts!$E:$E,""),"")</f>
        <v>0</v>
      </c>
      <c r="G193" s="10"/>
      <c r="H193" s="11"/>
      <c r="I193" s="11"/>
      <c r="J193" s="11">
        <f>SUM($H$2:H193)-SUM($I$2:I193)</f>
        <v>35250000</v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8"/>
      <c r="B194" s="10" t="str">
        <f t="shared" ref="B194:B201" si="6">IF(A194="","",TEXT(A194,"mmm-yy"))</f>
        <v/>
      </c>
      <c r="C194" s="10"/>
      <c r="D194" s="10"/>
      <c r="E194" s="10">
        <f>IFERROR(_xlfn.XLOOKUP(D194,Chart_of_Accounts!$A:$A,Chart_of_Accounts!$C:$C,""),"")</f>
        <v>0</v>
      </c>
      <c r="F194" s="10">
        <f>IFERROR(_xlfn.XLOOKUP(D194,Chart_of_Accounts!$A:$A,Chart_of_Accounts!$E:$E,""),"")</f>
        <v>0</v>
      </c>
      <c r="G194" s="10"/>
      <c r="H194" s="11"/>
      <c r="I194" s="11"/>
      <c r="J194" s="11">
        <f>SUM($H$2:H194)-SUM($I$2:I194)</f>
        <v>35250000</v>
      </c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8"/>
      <c r="B195" s="10" t="str">
        <f t="shared" si="6"/>
        <v/>
      </c>
      <c r="C195" s="10"/>
      <c r="D195" s="10"/>
      <c r="E195" s="10">
        <f>IFERROR(_xlfn.XLOOKUP(D195,Chart_of_Accounts!$A:$A,Chart_of_Accounts!$C:$C,""),"")</f>
        <v>0</v>
      </c>
      <c r="F195" s="10">
        <f>IFERROR(_xlfn.XLOOKUP(D195,Chart_of_Accounts!$A:$A,Chart_of_Accounts!$E:$E,""),"")</f>
        <v>0</v>
      </c>
      <c r="G195" s="10"/>
      <c r="H195" s="11"/>
      <c r="I195" s="11"/>
      <c r="J195" s="11">
        <f>SUM($H$2:H195)-SUM($I$2:I195)</f>
        <v>35250000</v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8"/>
      <c r="B196" s="10" t="str">
        <f t="shared" si="6"/>
        <v/>
      </c>
      <c r="C196" s="10"/>
      <c r="D196" s="10"/>
      <c r="E196" s="10">
        <f>IFERROR(_xlfn.XLOOKUP(D196,Chart_of_Accounts!$A:$A,Chart_of_Accounts!$C:$C,""),"")</f>
        <v>0</v>
      </c>
      <c r="F196" s="10">
        <f>IFERROR(_xlfn.XLOOKUP(D196,Chart_of_Accounts!$A:$A,Chart_of_Accounts!$E:$E,""),"")</f>
        <v>0</v>
      </c>
      <c r="G196" s="10"/>
      <c r="H196" s="11"/>
      <c r="I196" s="11"/>
      <c r="J196" s="11">
        <f>SUM($H$2:H196)-SUM($I$2:I196)</f>
        <v>35250000</v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8"/>
      <c r="B197" s="10" t="str">
        <f t="shared" si="6"/>
        <v/>
      </c>
      <c r="C197" s="10"/>
      <c r="D197" s="10"/>
      <c r="E197" s="10">
        <f>IFERROR(_xlfn.XLOOKUP(D197,Chart_of_Accounts!$A:$A,Chart_of_Accounts!$C:$C,""),"")</f>
        <v>0</v>
      </c>
      <c r="F197" s="10">
        <f>IFERROR(_xlfn.XLOOKUP(D197,Chart_of_Accounts!$A:$A,Chart_of_Accounts!$E:$E,""),"")</f>
        <v>0</v>
      </c>
      <c r="G197" s="10"/>
      <c r="H197" s="11"/>
      <c r="I197" s="11"/>
      <c r="J197" s="11">
        <f>SUM($H$2:H197)-SUM($I$2:I197)</f>
        <v>35250000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8"/>
      <c r="B198" s="10" t="str">
        <f t="shared" si="6"/>
        <v/>
      </c>
      <c r="C198" s="10"/>
      <c r="D198" s="10"/>
      <c r="E198" s="10">
        <f>IFERROR(_xlfn.XLOOKUP(D198,Chart_of_Accounts!$A:$A,Chart_of_Accounts!$C:$C,""),"")</f>
        <v>0</v>
      </c>
      <c r="F198" s="10">
        <f>IFERROR(_xlfn.XLOOKUP(D198,Chart_of_Accounts!$A:$A,Chart_of_Accounts!$E:$E,""),"")</f>
        <v>0</v>
      </c>
      <c r="G198" s="10"/>
      <c r="H198" s="11"/>
      <c r="I198" s="11"/>
      <c r="J198" s="11">
        <f>SUM($H$2:H198)-SUM($I$2:I198)</f>
        <v>35250000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8"/>
      <c r="B199" s="10" t="str">
        <f t="shared" si="6"/>
        <v/>
      </c>
      <c r="C199" s="10"/>
      <c r="D199" s="10"/>
      <c r="E199" s="10">
        <f>IFERROR(_xlfn.XLOOKUP(D199,Chart_of_Accounts!$A:$A,Chart_of_Accounts!$C:$C,""),"")</f>
        <v>0</v>
      </c>
      <c r="F199" s="10">
        <f>IFERROR(_xlfn.XLOOKUP(D199,Chart_of_Accounts!$A:$A,Chart_of_Accounts!$E:$E,""),"")</f>
        <v>0</v>
      </c>
      <c r="G199" s="10"/>
      <c r="H199" s="11"/>
      <c r="I199" s="11"/>
      <c r="J199" s="11">
        <f>SUM($H$2:H199)-SUM($I$2:I199)</f>
        <v>35250000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8"/>
      <c r="B200" s="10" t="str">
        <f t="shared" si="6"/>
        <v/>
      </c>
      <c r="C200" s="10"/>
      <c r="D200" s="10"/>
      <c r="E200" s="10">
        <f>IFERROR(_xlfn.XLOOKUP(D200,Chart_of_Accounts!$A:$A,Chart_of_Accounts!$C:$C,""),"")</f>
        <v>0</v>
      </c>
      <c r="F200" s="10">
        <f>IFERROR(_xlfn.XLOOKUP(D200,Chart_of_Accounts!$A:$A,Chart_of_Accounts!$E:$E,""),"")</f>
        <v>0</v>
      </c>
      <c r="G200" s="10"/>
      <c r="H200" s="11"/>
      <c r="I200" s="11"/>
      <c r="J200" s="11">
        <f>SUM($H$2:H200)-SUM($I$2:I200)</f>
        <v>35250000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8"/>
      <c r="B201" s="10" t="str">
        <f t="shared" si="6"/>
        <v/>
      </c>
      <c r="C201" s="10"/>
      <c r="D201" s="10"/>
      <c r="E201" s="10">
        <f>IFERROR(_xlfn.XLOOKUP(D201,Chart_of_Accounts!$A:$A,Chart_of_Accounts!$C:$C,""),"")</f>
        <v>0</v>
      </c>
      <c r="F201" s="10">
        <f>IFERROR(_xlfn.XLOOKUP(D201,Chart_of_Accounts!$A:$A,Chart_of_Accounts!$E:$E,""),"")</f>
        <v>0</v>
      </c>
      <c r="G201" s="10"/>
      <c r="H201" s="11"/>
      <c r="I201" s="11"/>
      <c r="J201" s="11">
        <f>SUM($H$2:H201)-SUM($I$2:I201)</f>
        <v>35250000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dataValidations count="1">
    <dataValidation type="list" sqref="D2:D201">
      <formula1>Chart_of_Accounts!$A$2:$A$40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G2" sqref="G2"/>
    </sheetView>
  </sheetViews>
  <sheetFormatPr defaultColWidth="9" defaultRowHeight="14"/>
  <cols>
    <col min="7" max="7" width="35" customWidth="1"/>
  </cols>
  <sheetData>
    <row r="1" ht="26" spans="1:21">
      <c r="A1" s="9" t="s">
        <v>199</v>
      </c>
      <c r="B1" s="9" t="s">
        <v>179</v>
      </c>
      <c r="C1" s="9" t="s">
        <v>180</v>
      </c>
      <c r="D1" s="9" t="s">
        <v>47</v>
      </c>
      <c r="E1" s="9" t="s">
        <v>181</v>
      </c>
      <c r="F1" s="9" t="s">
        <v>3</v>
      </c>
      <c r="G1" s="9" t="s">
        <v>182</v>
      </c>
      <c r="H1" s="9" t="s">
        <v>200</v>
      </c>
      <c r="I1" s="9" t="s">
        <v>201</v>
      </c>
      <c r="J1" s="9" t="s">
        <v>202</v>
      </c>
      <c r="K1" s="9" t="s">
        <v>187</v>
      </c>
      <c r="L1" s="9" t="s">
        <v>191</v>
      </c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8"/>
      <c r="B2" s="10" t="str">
        <f t="shared" ref="B2:B33" si="0">IF(A2="","",TEXT(A2,"mmm-yy"))</f>
        <v/>
      </c>
      <c r="C2" s="10"/>
      <c r="D2" s="10"/>
      <c r="E2" s="10">
        <f>IFERROR(_xlfn.XLOOKUP(D2,Chart_of_Accounts!$A:$A,Chart_of_Accounts!$C:$C,""),"")</f>
        <v>0</v>
      </c>
      <c r="F2" s="10">
        <f>IFERROR(_xlfn.XLOOKUP(D2,Chart_of_Accounts!$A:$A,Chart_of_Accounts!$E:$E,""),"")</f>
        <v>0</v>
      </c>
      <c r="G2" s="10"/>
      <c r="H2" s="11"/>
      <c r="I2" s="11"/>
      <c r="J2" s="11">
        <f>SUM($H$2:H2)-SUM($I$2:I2)</f>
        <v>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8"/>
      <c r="B3" s="10" t="str">
        <f t="shared" si="0"/>
        <v/>
      </c>
      <c r="C3" s="10"/>
      <c r="D3" s="10"/>
      <c r="E3" s="10">
        <f>IFERROR(_xlfn.XLOOKUP(D3,Chart_of_Accounts!$A:$A,Chart_of_Accounts!$C:$C,""),"")</f>
        <v>0</v>
      </c>
      <c r="F3" s="10">
        <f>IFERROR(_xlfn.XLOOKUP(D3,Chart_of_Accounts!$A:$A,Chart_of_Accounts!$E:$E,""),"")</f>
        <v>0</v>
      </c>
      <c r="G3" s="10"/>
      <c r="H3" s="11"/>
      <c r="I3" s="11"/>
      <c r="J3" s="11">
        <f>SUM($H$2:H3)-SUM($I$2:I3)</f>
        <v>0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8"/>
      <c r="B4" s="10" t="str">
        <f t="shared" si="0"/>
        <v/>
      </c>
      <c r="C4" s="10"/>
      <c r="D4" s="10"/>
      <c r="E4" s="10">
        <f>IFERROR(_xlfn.XLOOKUP(D4,Chart_of_Accounts!$A:$A,Chart_of_Accounts!$C:$C,""),"")</f>
        <v>0</v>
      </c>
      <c r="F4" s="10">
        <f>IFERROR(_xlfn.XLOOKUP(D4,Chart_of_Accounts!$A:$A,Chart_of_Accounts!$E:$E,""),"")</f>
        <v>0</v>
      </c>
      <c r="G4" s="10"/>
      <c r="H4" s="11"/>
      <c r="I4" s="11"/>
      <c r="J4" s="11">
        <f>SUM($H$2:H4)-SUM($I$2:I4)</f>
        <v>0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8"/>
      <c r="B5" s="10" t="str">
        <f t="shared" si="0"/>
        <v/>
      </c>
      <c r="C5" s="10"/>
      <c r="D5" s="10"/>
      <c r="E5" s="10">
        <f>IFERROR(_xlfn.XLOOKUP(D5,Chart_of_Accounts!$A:$A,Chart_of_Accounts!$C:$C,""),"")</f>
        <v>0</v>
      </c>
      <c r="F5" s="10">
        <f>IFERROR(_xlfn.XLOOKUP(D5,Chart_of_Accounts!$A:$A,Chart_of_Accounts!$E:$E,""),"")</f>
        <v>0</v>
      </c>
      <c r="G5" s="10"/>
      <c r="H5" s="11"/>
      <c r="I5" s="11"/>
      <c r="J5" s="11">
        <f>SUM($H$2:H5)-SUM($I$2:I5)</f>
        <v>0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8"/>
      <c r="B6" s="10" t="str">
        <f t="shared" si="0"/>
        <v/>
      </c>
      <c r="C6" s="10"/>
      <c r="D6" s="10"/>
      <c r="E6" s="10">
        <f>IFERROR(_xlfn.XLOOKUP(D6,Chart_of_Accounts!$A:$A,Chart_of_Accounts!$C:$C,""),"")</f>
        <v>0</v>
      </c>
      <c r="F6" s="10">
        <f>IFERROR(_xlfn.XLOOKUP(D6,Chart_of_Accounts!$A:$A,Chart_of_Accounts!$E:$E,""),"")</f>
        <v>0</v>
      </c>
      <c r="G6" s="10"/>
      <c r="H6" s="11"/>
      <c r="I6" s="11"/>
      <c r="J6" s="11">
        <f>SUM($H$2:H6)-SUM($I$2:I6)</f>
        <v>0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8"/>
      <c r="B7" s="10" t="str">
        <f t="shared" si="0"/>
        <v/>
      </c>
      <c r="C7" s="10"/>
      <c r="D7" s="10"/>
      <c r="E7" s="10">
        <f>IFERROR(_xlfn.XLOOKUP(D7,Chart_of_Accounts!$A:$A,Chart_of_Accounts!$C:$C,""),"")</f>
        <v>0</v>
      </c>
      <c r="F7" s="10">
        <f>IFERROR(_xlfn.XLOOKUP(D7,Chart_of_Accounts!$A:$A,Chart_of_Accounts!$E:$E,""),"")</f>
        <v>0</v>
      </c>
      <c r="G7" s="10"/>
      <c r="H7" s="11"/>
      <c r="I7" s="11"/>
      <c r="J7" s="11">
        <f>SUM($H$2:H7)-SUM($I$2:I7)</f>
        <v>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8"/>
      <c r="B8" s="10" t="str">
        <f t="shared" si="0"/>
        <v/>
      </c>
      <c r="C8" s="10"/>
      <c r="D8" s="10"/>
      <c r="E8" s="10">
        <f>IFERROR(_xlfn.XLOOKUP(D8,Chart_of_Accounts!$A:$A,Chart_of_Accounts!$C:$C,""),"")</f>
        <v>0</v>
      </c>
      <c r="F8" s="10">
        <f>IFERROR(_xlfn.XLOOKUP(D8,Chart_of_Accounts!$A:$A,Chart_of_Accounts!$E:$E,""),"")</f>
        <v>0</v>
      </c>
      <c r="G8" s="10"/>
      <c r="H8" s="11"/>
      <c r="I8" s="11"/>
      <c r="J8" s="11">
        <f>SUM($H$2:H8)-SUM($I$2:I8)</f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8"/>
      <c r="B9" s="10" t="str">
        <f t="shared" si="0"/>
        <v/>
      </c>
      <c r="C9" s="10"/>
      <c r="D9" s="10"/>
      <c r="E9" s="10">
        <f>IFERROR(_xlfn.XLOOKUP(D9,Chart_of_Accounts!$A:$A,Chart_of_Accounts!$C:$C,""),"")</f>
        <v>0</v>
      </c>
      <c r="F9" s="10">
        <f>IFERROR(_xlfn.XLOOKUP(D9,Chart_of_Accounts!$A:$A,Chart_of_Accounts!$E:$E,""),"")</f>
        <v>0</v>
      </c>
      <c r="G9" s="10"/>
      <c r="H9" s="11"/>
      <c r="I9" s="11"/>
      <c r="J9" s="11">
        <f>SUM($H$2:H9)-SUM($I$2:I9)</f>
        <v>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8"/>
      <c r="B10" s="10" t="str">
        <f t="shared" si="0"/>
        <v/>
      </c>
      <c r="C10" s="10"/>
      <c r="D10" s="10"/>
      <c r="E10" s="10">
        <f>IFERROR(_xlfn.XLOOKUP(D10,Chart_of_Accounts!$A:$A,Chart_of_Accounts!$C:$C,""),"")</f>
        <v>0</v>
      </c>
      <c r="F10" s="10">
        <f>IFERROR(_xlfn.XLOOKUP(D10,Chart_of_Accounts!$A:$A,Chart_of_Accounts!$E:$E,""),"")</f>
        <v>0</v>
      </c>
      <c r="G10" s="10"/>
      <c r="H10" s="11"/>
      <c r="I10" s="11"/>
      <c r="J10" s="11">
        <f>SUM($H$2:H10)-SUM($I$2:I10)</f>
        <v>0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8"/>
      <c r="B11" s="10" t="str">
        <f t="shared" si="0"/>
        <v/>
      </c>
      <c r="C11" s="10"/>
      <c r="D11" s="10"/>
      <c r="E11" s="10">
        <f>IFERROR(_xlfn.XLOOKUP(D11,Chart_of_Accounts!$A:$A,Chart_of_Accounts!$C:$C,""),"")</f>
        <v>0</v>
      </c>
      <c r="F11" s="10">
        <f>IFERROR(_xlfn.XLOOKUP(D11,Chart_of_Accounts!$A:$A,Chart_of_Accounts!$E:$E,""),"")</f>
        <v>0</v>
      </c>
      <c r="G11" s="10"/>
      <c r="H11" s="11"/>
      <c r="I11" s="11"/>
      <c r="J11" s="11">
        <f>SUM($H$2:H11)-SUM($I$2:I11)</f>
        <v>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8"/>
      <c r="B12" s="10" t="str">
        <f t="shared" si="0"/>
        <v/>
      </c>
      <c r="C12" s="10"/>
      <c r="D12" s="10"/>
      <c r="E12" s="10">
        <f>IFERROR(_xlfn.XLOOKUP(D12,Chart_of_Accounts!$A:$A,Chart_of_Accounts!$C:$C,""),"")</f>
        <v>0</v>
      </c>
      <c r="F12" s="10">
        <f>IFERROR(_xlfn.XLOOKUP(D12,Chart_of_Accounts!$A:$A,Chart_of_Accounts!$E:$E,""),"")</f>
        <v>0</v>
      </c>
      <c r="G12" s="10"/>
      <c r="H12" s="11"/>
      <c r="I12" s="11"/>
      <c r="J12" s="11">
        <f>SUM($H$2:H12)-SUM($I$2:I12)</f>
        <v>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8"/>
      <c r="B13" s="10" t="str">
        <f t="shared" si="0"/>
        <v/>
      </c>
      <c r="C13" s="10"/>
      <c r="D13" s="10"/>
      <c r="E13" s="10">
        <f>IFERROR(_xlfn.XLOOKUP(D13,Chart_of_Accounts!$A:$A,Chart_of_Accounts!$C:$C,""),"")</f>
        <v>0</v>
      </c>
      <c r="F13" s="10">
        <f>IFERROR(_xlfn.XLOOKUP(D13,Chart_of_Accounts!$A:$A,Chart_of_Accounts!$E:$E,""),"")</f>
        <v>0</v>
      </c>
      <c r="G13" s="10"/>
      <c r="H13" s="11"/>
      <c r="I13" s="11"/>
      <c r="J13" s="11">
        <f>SUM($H$2:H13)-SUM($I$2:I13)</f>
        <v>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8"/>
      <c r="B14" s="10" t="str">
        <f t="shared" si="0"/>
        <v/>
      </c>
      <c r="C14" s="10"/>
      <c r="D14" s="10"/>
      <c r="E14" s="10">
        <f>IFERROR(_xlfn.XLOOKUP(D14,Chart_of_Accounts!$A:$A,Chart_of_Accounts!$C:$C,""),"")</f>
        <v>0</v>
      </c>
      <c r="F14" s="10">
        <f>IFERROR(_xlfn.XLOOKUP(D14,Chart_of_Accounts!$A:$A,Chart_of_Accounts!$E:$E,""),"")</f>
        <v>0</v>
      </c>
      <c r="G14" s="10"/>
      <c r="H14" s="11"/>
      <c r="I14" s="11"/>
      <c r="J14" s="11">
        <f>SUM($H$2:H14)-SUM($I$2:I14)</f>
        <v>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8"/>
      <c r="B15" s="10" t="str">
        <f t="shared" si="0"/>
        <v/>
      </c>
      <c r="C15" s="10"/>
      <c r="D15" s="10"/>
      <c r="E15" s="10">
        <f>IFERROR(_xlfn.XLOOKUP(D15,Chart_of_Accounts!$A:$A,Chart_of_Accounts!$C:$C,""),"")</f>
        <v>0</v>
      </c>
      <c r="F15" s="10">
        <f>IFERROR(_xlfn.XLOOKUP(D15,Chart_of_Accounts!$A:$A,Chart_of_Accounts!$E:$E,""),"")</f>
        <v>0</v>
      </c>
      <c r="G15" s="10"/>
      <c r="H15" s="11"/>
      <c r="I15" s="11"/>
      <c r="J15" s="11">
        <f>SUM($H$2:H15)-SUM($I$2:I15)</f>
        <v>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8"/>
      <c r="B16" s="10" t="str">
        <f t="shared" si="0"/>
        <v/>
      </c>
      <c r="C16" s="10"/>
      <c r="D16" s="10"/>
      <c r="E16" s="10">
        <f>IFERROR(_xlfn.XLOOKUP(D16,Chart_of_Accounts!$A:$A,Chart_of_Accounts!$C:$C,""),"")</f>
        <v>0</v>
      </c>
      <c r="F16" s="10">
        <f>IFERROR(_xlfn.XLOOKUP(D16,Chart_of_Accounts!$A:$A,Chart_of_Accounts!$E:$E,""),"")</f>
        <v>0</v>
      </c>
      <c r="G16" s="10"/>
      <c r="H16" s="11"/>
      <c r="I16" s="11"/>
      <c r="J16" s="11">
        <f>SUM($H$2:H16)-SUM($I$2:I16)</f>
        <v>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8"/>
      <c r="B17" s="10" t="str">
        <f t="shared" si="0"/>
        <v/>
      </c>
      <c r="C17" s="10"/>
      <c r="D17" s="10"/>
      <c r="E17" s="10">
        <f>IFERROR(_xlfn.XLOOKUP(D17,Chart_of_Accounts!$A:$A,Chart_of_Accounts!$C:$C,""),"")</f>
        <v>0</v>
      </c>
      <c r="F17" s="10">
        <f>IFERROR(_xlfn.XLOOKUP(D17,Chart_of_Accounts!$A:$A,Chart_of_Accounts!$E:$E,""),"")</f>
        <v>0</v>
      </c>
      <c r="G17" s="10"/>
      <c r="H17" s="11"/>
      <c r="I17" s="11"/>
      <c r="J17" s="11">
        <f>SUM($H$2:H17)-SUM($I$2:I17)</f>
        <v>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8"/>
      <c r="B18" s="10" t="str">
        <f t="shared" si="0"/>
        <v/>
      </c>
      <c r="C18" s="10"/>
      <c r="D18" s="10"/>
      <c r="E18" s="10">
        <f>IFERROR(_xlfn.XLOOKUP(D18,Chart_of_Accounts!$A:$A,Chart_of_Accounts!$C:$C,""),"")</f>
        <v>0</v>
      </c>
      <c r="F18" s="10">
        <f>IFERROR(_xlfn.XLOOKUP(D18,Chart_of_Accounts!$A:$A,Chart_of_Accounts!$E:$E,""),"")</f>
        <v>0</v>
      </c>
      <c r="G18" s="10"/>
      <c r="H18" s="11"/>
      <c r="I18" s="11"/>
      <c r="J18" s="11">
        <f>SUM($H$2:H18)-SUM($I$2:I18)</f>
        <v>0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8"/>
      <c r="B19" s="10" t="str">
        <f t="shared" si="0"/>
        <v/>
      </c>
      <c r="C19" s="10"/>
      <c r="D19" s="10"/>
      <c r="E19" s="10">
        <f>IFERROR(_xlfn.XLOOKUP(D19,Chart_of_Accounts!$A:$A,Chart_of_Accounts!$C:$C,""),"")</f>
        <v>0</v>
      </c>
      <c r="F19" s="10">
        <f>IFERROR(_xlfn.XLOOKUP(D19,Chart_of_Accounts!$A:$A,Chart_of_Accounts!$E:$E,""),"")</f>
        <v>0</v>
      </c>
      <c r="G19" s="10"/>
      <c r="H19" s="11"/>
      <c r="I19" s="11"/>
      <c r="J19" s="11">
        <f>SUM($H$2:H19)-SUM($I$2:I19)</f>
        <v>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8"/>
      <c r="B20" s="10" t="str">
        <f t="shared" si="0"/>
        <v/>
      </c>
      <c r="C20" s="10"/>
      <c r="D20" s="10"/>
      <c r="E20" s="10">
        <f>IFERROR(_xlfn.XLOOKUP(D20,Chart_of_Accounts!$A:$A,Chart_of_Accounts!$C:$C,""),"")</f>
        <v>0</v>
      </c>
      <c r="F20" s="10">
        <f>IFERROR(_xlfn.XLOOKUP(D20,Chart_of_Accounts!$A:$A,Chart_of_Accounts!$E:$E,""),"")</f>
        <v>0</v>
      </c>
      <c r="G20" s="10"/>
      <c r="H20" s="11"/>
      <c r="I20" s="11"/>
      <c r="J20" s="11">
        <f>SUM($H$2:H20)-SUM($I$2:I20)</f>
        <v>0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8"/>
      <c r="B21" s="10" t="str">
        <f t="shared" si="0"/>
        <v/>
      </c>
      <c r="C21" s="10"/>
      <c r="D21" s="10"/>
      <c r="E21" s="10">
        <f>IFERROR(_xlfn.XLOOKUP(D21,Chart_of_Accounts!$A:$A,Chart_of_Accounts!$C:$C,""),"")</f>
        <v>0</v>
      </c>
      <c r="F21" s="10">
        <f>IFERROR(_xlfn.XLOOKUP(D21,Chart_of_Accounts!$A:$A,Chart_of_Accounts!$E:$E,""),"")</f>
        <v>0</v>
      </c>
      <c r="G21" s="10"/>
      <c r="H21" s="11"/>
      <c r="I21" s="11"/>
      <c r="J21" s="11">
        <f>SUM($H$2:H21)-SUM($I$2:I21)</f>
        <v>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8"/>
      <c r="B22" s="10" t="str">
        <f t="shared" si="0"/>
        <v/>
      </c>
      <c r="C22" s="10"/>
      <c r="D22" s="10"/>
      <c r="E22" s="10">
        <f>IFERROR(_xlfn.XLOOKUP(D22,Chart_of_Accounts!$A:$A,Chart_of_Accounts!$C:$C,""),"")</f>
        <v>0</v>
      </c>
      <c r="F22" s="10">
        <f>IFERROR(_xlfn.XLOOKUP(D22,Chart_of_Accounts!$A:$A,Chart_of_Accounts!$E:$E,""),"")</f>
        <v>0</v>
      </c>
      <c r="G22" s="10"/>
      <c r="H22" s="11"/>
      <c r="I22" s="11"/>
      <c r="J22" s="11">
        <f>SUM($H$2:H22)-SUM($I$2:I22)</f>
        <v>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8"/>
      <c r="B23" s="10" t="str">
        <f t="shared" si="0"/>
        <v/>
      </c>
      <c r="C23" s="10"/>
      <c r="D23" s="10"/>
      <c r="E23" s="10">
        <f>IFERROR(_xlfn.XLOOKUP(D23,Chart_of_Accounts!$A:$A,Chart_of_Accounts!$C:$C,""),"")</f>
        <v>0</v>
      </c>
      <c r="F23" s="10">
        <f>IFERROR(_xlfn.XLOOKUP(D23,Chart_of_Accounts!$A:$A,Chart_of_Accounts!$E:$E,""),"")</f>
        <v>0</v>
      </c>
      <c r="G23" s="10"/>
      <c r="H23" s="11"/>
      <c r="I23" s="11"/>
      <c r="J23" s="11">
        <f>SUM($H$2:H23)-SUM($I$2:I23)</f>
        <v>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8"/>
      <c r="B24" s="10" t="str">
        <f t="shared" si="0"/>
        <v/>
      </c>
      <c r="C24" s="10"/>
      <c r="D24" s="10"/>
      <c r="E24" s="10">
        <f>IFERROR(_xlfn.XLOOKUP(D24,Chart_of_Accounts!$A:$A,Chart_of_Accounts!$C:$C,""),"")</f>
        <v>0</v>
      </c>
      <c r="F24" s="10">
        <f>IFERROR(_xlfn.XLOOKUP(D24,Chart_of_Accounts!$A:$A,Chart_of_Accounts!$E:$E,""),"")</f>
        <v>0</v>
      </c>
      <c r="G24" s="10"/>
      <c r="H24" s="11"/>
      <c r="I24" s="11"/>
      <c r="J24" s="11">
        <f>SUM($H$2:H24)-SUM($I$2:I24)</f>
        <v>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8"/>
      <c r="B25" s="10" t="str">
        <f t="shared" si="0"/>
        <v/>
      </c>
      <c r="C25" s="10"/>
      <c r="D25" s="10"/>
      <c r="E25" s="10">
        <f>IFERROR(_xlfn.XLOOKUP(D25,Chart_of_Accounts!$A:$A,Chart_of_Accounts!$C:$C,""),"")</f>
        <v>0</v>
      </c>
      <c r="F25" s="10">
        <f>IFERROR(_xlfn.XLOOKUP(D25,Chart_of_Accounts!$A:$A,Chart_of_Accounts!$E:$E,""),"")</f>
        <v>0</v>
      </c>
      <c r="G25" s="10"/>
      <c r="H25" s="11"/>
      <c r="I25" s="11"/>
      <c r="J25" s="11">
        <f>SUM($H$2:H25)-SUM($I$2:I25)</f>
        <v>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8"/>
      <c r="B26" s="10" t="str">
        <f t="shared" si="0"/>
        <v/>
      </c>
      <c r="C26" s="10"/>
      <c r="D26" s="10"/>
      <c r="E26" s="10">
        <f>IFERROR(_xlfn.XLOOKUP(D26,Chart_of_Accounts!$A:$A,Chart_of_Accounts!$C:$C,""),"")</f>
        <v>0</v>
      </c>
      <c r="F26" s="10">
        <f>IFERROR(_xlfn.XLOOKUP(D26,Chart_of_Accounts!$A:$A,Chart_of_Accounts!$E:$E,""),"")</f>
        <v>0</v>
      </c>
      <c r="G26" s="10"/>
      <c r="H26" s="11"/>
      <c r="I26" s="11"/>
      <c r="J26" s="11">
        <f>SUM($H$2:H26)-SUM($I$2:I26)</f>
        <v>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8"/>
      <c r="B27" s="10" t="str">
        <f t="shared" si="0"/>
        <v/>
      </c>
      <c r="C27" s="10"/>
      <c r="D27" s="10"/>
      <c r="E27" s="10">
        <f>IFERROR(_xlfn.XLOOKUP(D27,Chart_of_Accounts!$A:$A,Chart_of_Accounts!$C:$C,""),"")</f>
        <v>0</v>
      </c>
      <c r="F27" s="10">
        <f>IFERROR(_xlfn.XLOOKUP(D27,Chart_of_Accounts!$A:$A,Chart_of_Accounts!$E:$E,""),"")</f>
        <v>0</v>
      </c>
      <c r="G27" s="10"/>
      <c r="H27" s="11"/>
      <c r="I27" s="11"/>
      <c r="J27" s="11">
        <f>SUM($H$2:H27)-SUM($I$2:I27)</f>
        <v>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8"/>
      <c r="B28" s="10" t="str">
        <f t="shared" si="0"/>
        <v/>
      </c>
      <c r="C28" s="10"/>
      <c r="D28" s="10"/>
      <c r="E28" s="10">
        <f>IFERROR(_xlfn.XLOOKUP(D28,Chart_of_Accounts!$A:$A,Chart_of_Accounts!$C:$C,""),"")</f>
        <v>0</v>
      </c>
      <c r="F28" s="10">
        <f>IFERROR(_xlfn.XLOOKUP(D28,Chart_of_Accounts!$A:$A,Chart_of_Accounts!$E:$E,""),"")</f>
        <v>0</v>
      </c>
      <c r="G28" s="10"/>
      <c r="H28" s="11"/>
      <c r="I28" s="11"/>
      <c r="J28" s="11">
        <f>SUM($H$2:H28)-SUM($I$2:I28)</f>
        <v>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8"/>
      <c r="B29" s="10" t="str">
        <f t="shared" si="0"/>
        <v/>
      </c>
      <c r="C29" s="10"/>
      <c r="D29" s="10"/>
      <c r="E29" s="10">
        <f>IFERROR(_xlfn.XLOOKUP(D29,Chart_of_Accounts!$A:$A,Chart_of_Accounts!$C:$C,""),"")</f>
        <v>0</v>
      </c>
      <c r="F29" s="10">
        <f>IFERROR(_xlfn.XLOOKUP(D29,Chart_of_Accounts!$A:$A,Chart_of_Accounts!$E:$E,""),"")</f>
        <v>0</v>
      </c>
      <c r="G29" s="10"/>
      <c r="H29" s="11"/>
      <c r="I29" s="11"/>
      <c r="J29" s="11">
        <f>SUM($H$2:H29)-SUM($I$2:I29)</f>
        <v>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8"/>
      <c r="B30" s="10" t="str">
        <f t="shared" si="0"/>
        <v/>
      </c>
      <c r="C30" s="10"/>
      <c r="D30" s="10"/>
      <c r="E30" s="10">
        <f>IFERROR(_xlfn.XLOOKUP(D30,Chart_of_Accounts!$A:$A,Chart_of_Accounts!$C:$C,""),"")</f>
        <v>0</v>
      </c>
      <c r="F30" s="10">
        <f>IFERROR(_xlfn.XLOOKUP(D30,Chart_of_Accounts!$A:$A,Chart_of_Accounts!$E:$E,""),"")</f>
        <v>0</v>
      </c>
      <c r="G30" s="10"/>
      <c r="H30" s="11"/>
      <c r="I30" s="11"/>
      <c r="J30" s="11">
        <f>SUM($H$2:H30)-SUM($I$2:I30)</f>
        <v>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8"/>
      <c r="B31" s="10" t="str">
        <f t="shared" si="0"/>
        <v/>
      </c>
      <c r="C31" s="10"/>
      <c r="D31" s="10"/>
      <c r="E31" s="10">
        <f>IFERROR(_xlfn.XLOOKUP(D31,Chart_of_Accounts!$A:$A,Chart_of_Accounts!$C:$C,""),"")</f>
        <v>0</v>
      </c>
      <c r="F31" s="10">
        <f>IFERROR(_xlfn.XLOOKUP(D31,Chart_of_Accounts!$A:$A,Chart_of_Accounts!$E:$E,""),"")</f>
        <v>0</v>
      </c>
      <c r="G31" s="10"/>
      <c r="H31" s="11"/>
      <c r="I31" s="11"/>
      <c r="J31" s="11">
        <f>SUM($H$2:H31)-SUM($I$2:I31)</f>
        <v>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8"/>
      <c r="B32" s="10" t="str">
        <f t="shared" si="0"/>
        <v/>
      </c>
      <c r="C32" s="10"/>
      <c r="D32" s="10"/>
      <c r="E32" s="10">
        <f>IFERROR(_xlfn.XLOOKUP(D32,Chart_of_Accounts!$A:$A,Chart_of_Accounts!$C:$C,""),"")</f>
        <v>0</v>
      </c>
      <c r="F32" s="10">
        <f>IFERROR(_xlfn.XLOOKUP(D32,Chart_of_Accounts!$A:$A,Chart_of_Accounts!$E:$E,""),"")</f>
        <v>0</v>
      </c>
      <c r="G32" s="10"/>
      <c r="H32" s="11"/>
      <c r="I32" s="11"/>
      <c r="J32" s="11">
        <f>SUM($H$2:H32)-SUM($I$2:I32)</f>
        <v>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8"/>
      <c r="B33" s="10" t="str">
        <f t="shared" si="0"/>
        <v/>
      </c>
      <c r="C33" s="10"/>
      <c r="D33" s="10"/>
      <c r="E33" s="10">
        <f>IFERROR(_xlfn.XLOOKUP(D33,Chart_of_Accounts!$A:$A,Chart_of_Accounts!$C:$C,""),"")</f>
        <v>0</v>
      </c>
      <c r="F33" s="10">
        <f>IFERROR(_xlfn.XLOOKUP(D33,Chart_of_Accounts!$A:$A,Chart_of_Accounts!$E:$E,""),"")</f>
        <v>0</v>
      </c>
      <c r="G33" s="10"/>
      <c r="H33" s="11"/>
      <c r="I33" s="11"/>
      <c r="J33" s="11">
        <f>SUM($H$2:H33)-SUM($I$2:I33)</f>
        <v>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8"/>
      <c r="B34" s="10" t="str">
        <f t="shared" ref="B34:B65" si="1">IF(A34="","",TEXT(A34,"mmm-yy"))</f>
        <v/>
      </c>
      <c r="C34" s="10"/>
      <c r="D34" s="10"/>
      <c r="E34" s="10">
        <f>IFERROR(_xlfn.XLOOKUP(D34,Chart_of_Accounts!$A:$A,Chart_of_Accounts!$C:$C,""),"")</f>
        <v>0</v>
      </c>
      <c r="F34" s="10">
        <f>IFERROR(_xlfn.XLOOKUP(D34,Chart_of_Accounts!$A:$A,Chart_of_Accounts!$E:$E,""),"")</f>
        <v>0</v>
      </c>
      <c r="G34" s="10"/>
      <c r="H34" s="11"/>
      <c r="I34" s="11"/>
      <c r="J34" s="11">
        <f>SUM($H$2:H34)-SUM($I$2:I34)</f>
        <v>0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8"/>
      <c r="B35" s="10" t="str">
        <f t="shared" si="1"/>
        <v/>
      </c>
      <c r="C35" s="10"/>
      <c r="D35" s="10"/>
      <c r="E35" s="10">
        <f>IFERROR(_xlfn.XLOOKUP(D35,Chart_of_Accounts!$A:$A,Chart_of_Accounts!$C:$C,""),"")</f>
        <v>0</v>
      </c>
      <c r="F35" s="10">
        <f>IFERROR(_xlfn.XLOOKUP(D35,Chart_of_Accounts!$A:$A,Chart_of_Accounts!$E:$E,""),"")</f>
        <v>0</v>
      </c>
      <c r="G35" s="10"/>
      <c r="H35" s="11"/>
      <c r="I35" s="11"/>
      <c r="J35" s="11">
        <f>SUM($H$2:H35)-SUM($I$2:I35)</f>
        <v>0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8"/>
      <c r="B36" s="10" t="str">
        <f t="shared" si="1"/>
        <v/>
      </c>
      <c r="C36" s="10"/>
      <c r="D36" s="10"/>
      <c r="E36" s="10">
        <f>IFERROR(_xlfn.XLOOKUP(D36,Chart_of_Accounts!$A:$A,Chart_of_Accounts!$C:$C,""),"")</f>
        <v>0</v>
      </c>
      <c r="F36" s="10">
        <f>IFERROR(_xlfn.XLOOKUP(D36,Chart_of_Accounts!$A:$A,Chart_of_Accounts!$E:$E,""),"")</f>
        <v>0</v>
      </c>
      <c r="G36" s="10"/>
      <c r="H36" s="11"/>
      <c r="I36" s="11"/>
      <c r="J36" s="11">
        <f>SUM($H$2:H36)-SUM($I$2:I36)</f>
        <v>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8"/>
      <c r="B37" s="10" t="str">
        <f t="shared" si="1"/>
        <v/>
      </c>
      <c r="C37" s="10"/>
      <c r="D37" s="10"/>
      <c r="E37" s="10">
        <f>IFERROR(_xlfn.XLOOKUP(D37,Chart_of_Accounts!$A:$A,Chart_of_Accounts!$C:$C,""),"")</f>
        <v>0</v>
      </c>
      <c r="F37" s="10">
        <f>IFERROR(_xlfn.XLOOKUP(D37,Chart_of_Accounts!$A:$A,Chart_of_Accounts!$E:$E,""),"")</f>
        <v>0</v>
      </c>
      <c r="G37" s="10"/>
      <c r="H37" s="11"/>
      <c r="I37" s="11"/>
      <c r="J37" s="11">
        <f>SUM($H$2:H37)-SUM($I$2:I37)</f>
        <v>0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8"/>
      <c r="B38" s="10" t="str">
        <f t="shared" si="1"/>
        <v/>
      </c>
      <c r="C38" s="10"/>
      <c r="D38" s="10"/>
      <c r="E38" s="10">
        <f>IFERROR(_xlfn.XLOOKUP(D38,Chart_of_Accounts!$A:$A,Chart_of_Accounts!$C:$C,""),"")</f>
        <v>0</v>
      </c>
      <c r="F38" s="10">
        <f>IFERROR(_xlfn.XLOOKUP(D38,Chart_of_Accounts!$A:$A,Chart_of_Accounts!$E:$E,""),"")</f>
        <v>0</v>
      </c>
      <c r="G38" s="10"/>
      <c r="H38" s="11"/>
      <c r="I38" s="11"/>
      <c r="J38" s="11">
        <f>SUM($H$2:H38)-SUM($I$2:I38)</f>
        <v>0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8"/>
      <c r="B39" s="10" t="str">
        <f t="shared" si="1"/>
        <v/>
      </c>
      <c r="C39" s="10"/>
      <c r="D39" s="10"/>
      <c r="E39" s="10">
        <f>IFERROR(_xlfn.XLOOKUP(D39,Chart_of_Accounts!$A:$A,Chart_of_Accounts!$C:$C,""),"")</f>
        <v>0</v>
      </c>
      <c r="F39" s="10">
        <f>IFERROR(_xlfn.XLOOKUP(D39,Chart_of_Accounts!$A:$A,Chart_of_Accounts!$E:$E,""),"")</f>
        <v>0</v>
      </c>
      <c r="G39" s="10"/>
      <c r="H39" s="11"/>
      <c r="I39" s="11"/>
      <c r="J39" s="11">
        <f>SUM($H$2:H39)-SUM($I$2:I39)</f>
        <v>0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8"/>
      <c r="B40" s="10" t="str">
        <f t="shared" si="1"/>
        <v/>
      </c>
      <c r="C40" s="10"/>
      <c r="D40" s="10"/>
      <c r="E40" s="10">
        <f>IFERROR(_xlfn.XLOOKUP(D40,Chart_of_Accounts!$A:$A,Chart_of_Accounts!$C:$C,""),"")</f>
        <v>0</v>
      </c>
      <c r="F40" s="10">
        <f>IFERROR(_xlfn.XLOOKUP(D40,Chart_of_Accounts!$A:$A,Chart_of_Accounts!$E:$E,""),"")</f>
        <v>0</v>
      </c>
      <c r="G40" s="10"/>
      <c r="H40" s="11"/>
      <c r="I40" s="11"/>
      <c r="J40" s="11">
        <f>SUM($H$2:H40)-SUM($I$2:I40)</f>
        <v>0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8"/>
      <c r="B41" s="10" t="str">
        <f t="shared" si="1"/>
        <v/>
      </c>
      <c r="C41" s="10"/>
      <c r="D41" s="10"/>
      <c r="E41" s="10">
        <f>IFERROR(_xlfn.XLOOKUP(D41,Chart_of_Accounts!$A:$A,Chart_of_Accounts!$C:$C,""),"")</f>
        <v>0</v>
      </c>
      <c r="F41" s="10">
        <f>IFERROR(_xlfn.XLOOKUP(D41,Chart_of_Accounts!$A:$A,Chart_of_Accounts!$E:$E,""),"")</f>
        <v>0</v>
      </c>
      <c r="G41" s="10"/>
      <c r="H41" s="11"/>
      <c r="I41" s="11"/>
      <c r="J41" s="11">
        <f>SUM($H$2:H41)-SUM($I$2:I41)</f>
        <v>0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8"/>
      <c r="B42" s="10" t="str">
        <f t="shared" si="1"/>
        <v/>
      </c>
      <c r="C42" s="10"/>
      <c r="D42" s="10"/>
      <c r="E42" s="10">
        <f>IFERROR(_xlfn.XLOOKUP(D42,Chart_of_Accounts!$A:$A,Chart_of_Accounts!$C:$C,""),"")</f>
        <v>0</v>
      </c>
      <c r="F42" s="10">
        <f>IFERROR(_xlfn.XLOOKUP(D42,Chart_of_Accounts!$A:$A,Chart_of_Accounts!$E:$E,""),"")</f>
        <v>0</v>
      </c>
      <c r="G42" s="10"/>
      <c r="H42" s="11"/>
      <c r="I42" s="11"/>
      <c r="J42" s="11">
        <f>SUM($H$2:H42)-SUM($I$2:I42)</f>
        <v>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8"/>
      <c r="B43" s="10" t="str">
        <f t="shared" si="1"/>
        <v/>
      </c>
      <c r="C43" s="10"/>
      <c r="D43" s="10"/>
      <c r="E43" s="10">
        <f>IFERROR(_xlfn.XLOOKUP(D43,Chart_of_Accounts!$A:$A,Chart_of_Accounts!$C:$C,""),"")</f>
        <v>0</v>
      </c>
      <c r="F43" s="10">
        <f>IFERROR(_xlfn.XLOOKUP(D43,Chart_of_Accounts!$A:$A,Chart_of_Accounts!$E:$E,""),"")</f>
        <v>0</v>
      </c>
      <c r="G43" s="10"/>
      <c r="H43" s="11"/>
      <c r="I43" s="11"/>
      <c r="J43" s="11">
        <f>SUM($H$2:H43)-SUM($I$2:I43)</f>
        <v>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8"/>
      <c r="B44" s="10" t="str">
        <f t="shared" si="1"/>
        <v/>
      </c>
      <c r="C44" s="10"/>
      <c r="D44" s="10"/>
      <c r="E44" s="10">
        <f>IFERROR(_xlfn.XLOOKUP(D44,Chart_of_Accounts!$A:$A,Chart_of_Accounts!$C:$C,""),"")</f>
        <v>0</v>
      </c>
      <c r="F44" s="10">
        <f>IFERROR(_xlfn.XLOOKUP(D44,Chart_of_Accounts!$A:$A,Chart_of_Accounts!$E:$E,""),"")</f>
        <v>0</v>
      </c>
      <c r="G44" s="10"/>
      <c r="H44" s="11"/>
      <c r="I44" s="11"/>
      <c r="J44" s="11">
        <f>SUM($H$2:H44)-SUM($I$2:I44)</f>
        <v>0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8"/>
      <c r="B45" s="10" t="str">
        <f t="shared" si="1"/>
        <v/>
      </c>
      <c r="C45" s="10"/>
      <c r="D45" s="10"/>
      <c r="E45" s="10">
        <f>IFERROR(_xlfn.XLOOKUP(D45,Chart_of_Accounts!$A:$A,Chart_of_Accounts!$C:$C,""),"")</f>
        <v>0</v>
      </c>
      <c r="F45" s="10">
        <f>IFERROR(_xlfn.XLOOKUP(D45,Chart_of_Accounts!$A:$A,Chart_of_Accounts!$E:$E,""),"")</f>
        <v>0</v>
      </c>
      <c r="G45" s="10"/>
      <c r="H45" s="11"/>
      <c r="I45" s="11"/>
      <c r="J45" s="11">
        <f>SUM($H$2:H45)-SUM($I$2:I45)</f>
        <v>0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8"/>
      <c r="B46" s="10" t="str">
        <f t="shared" si="1"/>
        <v/>
      </c>
      <c r="C46" s="10"/>
      <c r="D46" s="10"/>
      <c r="E46" s="10">
        <f>IFERROR(_xlfn.XLOOKUP(D46,Chart_of_Accounts!$A:$A,Chart_of_Accounts!$C:$C,""),"")</f>
        <v>0</v>
      </c>
      <c r="F46" s="10">
        <f>IFERROR(_xlfn.XLOOKUP(D46,Chart_of_Accounts!$A:$A,Chart_of_Accounts!$E:$E,""),"")</f>
        <v>0</v>
      </c>
      <c r="G46" s="10"/>
      <c r="H46" s="11"/>
      <c r="I46" s="11"/>
      <c r="J46" s="11">
        <f>SUM($H$2:H46)-SUM($I$2:I46)</f>
        <v>0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8"/>
      <c r="B47" s="10" t="str">
        <f t="shared" si="1"/>
        <v/>
      </c>
      <c r="C47" s="10"/>
      <c r="D47" s="10"/>
      <c r="E47" s="10">
        <f>IFERROR(_xlfn.XLOOKUP(D47,Chart_of_Accounts!$A:$A,Chart_of_Accounts!$C:$C,""),"")</f>
        <v>0</v>
      </c>
      <c r="F47" s="10">
        <f>IFERROR(_xlfn.XLOOKUP(D47,Chart_of_Accounts!$A:$A,Chart_of_Accounts!$E:$E,""),"")</f>
        <v>0</v>
      </c>
      <c r="G47" s="10"/>
      <c r="H47" s="11"/>
      <c r="I47" s="11"/>
      <c r="J47" s="11">
        <f>SUM($H$2:H47)-SUM($I$2:I47)</f>
        <v>0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8"/>
      <c r="B48" s="10" t="str">
        <f t="shared" si="1"/>
        <v/>
      </c>
      <c r="C48" s="10"/>
      <c r="D48" s="10"/>
      <c r="E48" s="10">
        <f>IFERROR(_xlfn.XLOOKUP(D48,Chart_of_Accounts!$A:$A,Chart_of_Accounts!$C:$C,""),"")</f>
        <v>0</v>
      </c>
      <c r="F48" s="10">
        <f>IFERROR(_xlfn.XLOOKUP(D48,Chart_of_Accounts!$A:$A,Chart_of_Accounts!$E:$E,""),"")</f>
        <v>0</v>
      </c>
      <c r="G48" s="10"/>
      <c r="H48" s="11"/>
      <c r="I48" s="11"/>
      <c r="J48" s="11">
        <f>SUM($H$2:H48)-SUM($I$2:I48)</f>
        <v>0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8"/>
      <c r="B49" s="10" t="str">
        <f t="shared" si="1"/>
        <v/>
      </c>
      <c r="C49" s="10"/>
      <c r="D49" s="10"/>
      <c r="E49" s="10">
        <f>IFERROR(_xlfn.XLOOKUP(D49,Chart_of_Accounts!$A:$A,Chart_of_Accounts!$C:$C,""),"")</f>
        <v>0</v>
      </c>
      <c r="F49" s="10">
        <f>IFERROR(_xlfn.XLOOKUP(D49,Chart_of_Accounts!$A:$A,Chart_of_Accounts!$E:$E,""),"")</f>
        <v>0</v>
      </c>
      <c r="G49" s="10"/>
      <c r="H49" s="11"/>
      <c r="I49" s="11"/>
      <c r="J49" s="11">
        <f>SUM($H$2:H49)-SUM($I$2:I49)</f>
        <v>0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8"/>
      <c r="B50" s="10" t="str">
        <f t="shared" si="1"/>
        <v/>
      </c>
      <c r="C50" s="10"/>
      <c r="D50" s="10"/>
      <c r="E50" s="10">
        <f>IFERROR(_xlfn.XLOOKUP(D50,Chart_of_Accounts!$A:$A,Chart_of_Accounts!$C:$C,""),"")</f>
        <v>0</v>
      </c>
      <c r="F50" s="10">
        <f>IFERROR(_xlfn.XLOOKUP(D50,Chart_of_Accounts!$A:$A,Chart_of_Accounts!$E:$E,""),"")</f>
        <v>0</v>
      </c>
      <c r="G50" s="10"/>
      <c r="H50" s="11"/>
      <c r="I50" s="11"/>
      <c r="J50" s="11">
        <f>SUM($H$2:H50)-SUM($I$2:I50)</f>
        <v>0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8"/>
      <c r="B51" s="10" t="str">
        <f t="shared" si="1"/>
        <v/>
      </c>
      <c r="C51" s="10"/>
      <c r="D51" s="10"/>
      <c r="E51" s="10">
        <f>IFERROR(_xlfn.XLOOKUP(D51,Chart_of_Accounts!$A:$A,Chart_of_Accounts!$C:$C,""),"")</f>
        <v>0</v>
      </c>
      <c r="F51" s="10">
        <f>IFERROR(_xlfn.XLOOKUP(D51,Chart_of_Accounts!$A:$A,Chart_of_Accounts!$E:$E,""),"")</f>
        <v>0</v>
      </c>
      <c r="G51" s="10"/>
      <c r="H51" s="11"/>
      <c r="I51" s="11"/>
      <c r="J51" s="11">
        <f>SUM($H$2:H51)-SUM($I$2:I51)</f>
        <v>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8"/>
      <c r="B52" s="10" t="str">
        <f t="shared" si="1"/>
        <v/>
      </c>
      <c r="C52" s="10"/>
      <c r="D52" s="10"/>
      <c r="E52" s="10">
        <f>IFERROR(_xlfn.XLOOKUP(D52,Chart_of_Accounts!$A:$A,Chart_of_Accounts!$C:$C,""),"")</f>
        <v>0</v>
      </c>
      <c r="F52" s="10">
        <f>IFERROR(_xlfn.XLOOKUP(D52,Chart_of_Accounts!$A:$A,Chart_of_Accounts!$E:$E,""),"")</f>
        <v>0</v>
      </c>
      <c r="G52" s="10"/>
      <c r="H52" s="11"/>
      <c r="I52" s="11"/>
      <c r="J52" s="11">
        <f>SUM($H$2:H52)-SUM($I$2:I52)</f>
        <v>0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8"/>
      <c r="B53" s="10" t="str">
        <f t="shared" si="1"/>
        <v/>
      </c>
      <c r="C53" s="10"/>
      <c r="D53" s="10"/>
      <c r="E53" s="10">
        <f>IFERROR(_xlfn.XLOOKUP(D53,Chart_of_Accounts!$A:$A,Chart_of_Accounts!$C:$C,""),"")</f>
        <v>0</v>
      </c>
      <c r="F53" s="10">
        <f>IFERROR(_xlfn.XLOOKUP(D53,Chart_of_Accounts!$A:$A,Chart_of_Accounts!$E:$E,""),"")</f>
        <v>0</v>
      </c>
      <c r="G53" s="10"/>
      <c r="H53" s="11"/>
      <c r="I53" s="11"/>
      <c r="J53" s="11">
        <f>SUM($H$2:H53)-SUM($I$2:I53)</f>
        <v>0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8"/>
      <c r="B54" s="10" t="str">
        <f t="shared" si="1"/>
        <v/>
      </c>
      <c r="C54" s="10"/>
      <c r="D54" s="10"/>
      <c r="E54" s="10">
        <f>IFERROR(_xlfn.XLOOKUP(D54,Chart_of_Accounts!$A:$A,Chart_of_Accounts!$C:$C,""),"")</f>
        <v>0</v>
      </c>
      <c r="F54" s="10">
        <f>IFERROR(_xlfn.XLOOKUP(D54,Chart_of_Accounts!$A:$A,Chart_of_Accounts!$E:$E,""),"")</f>
        <v>0</v>
      </c>
      <c r="G54" s="10"/>
      <c r="H54" s="11"/>
      <c r="I54" s="11"/>
      <c r="J54" s="11">
        <f>SUM($H$2:H54)-SUM($I$2:I54)</f>
        <v>0</v>
      </c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8"/>
      <c r="B55" s="10" t="str">
        <f t="shared" si="1"/>
        <v/>
      </c>
      <c r="C55" s="10"/>
      <c r="D55" s="10"/>
      <c r="E55" s="10">
        <f>IFERROR(_xlfn.XLOOKUP(D55,Chart_of_Accounts!$A:$A,Chart_of_Accounts!$C:$C,""),"")</f>
        <v>0</v>
      </c>
      <c r="F55" s="10">
        <f>IFERROR(_xlfn.XLOOKUP(D55,Chart_of_Accounts!$A:$A,Chart_of_Accounts!$E:$E,""),"")</f>
        <v>0</v>
      </c>
      <c r="G55" s="10"/>
      <c r="H55" s="11"/>
      <c r="I55" s="11"/>
      <c r="J55" s="11">
        <f>SUM($H$2:H55)-SUM($I$2:I55)</f>
        <v>0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8"/>
      <c r="B56" s="10" t="str">
        <f t="shared" si="1"/>
        <v/>
      </c>
      <c r="C56" s="10"/>
      <c r="D56" s="10"/>
      <c r="E56" s="10">
        <f>IFERROR(_xlfn.XLOOKUP(D56,Chart_of_Accounts!$A:$A,Chart_of_Accounts!$C:$C,""),"")</f>
        <v>0</v>
      </c>
      <c r="F56" s="10">
        <f>IFERROR(_xlfn.XLOOKUP(D56,Chart_of_Accounts!$A:$A,Chart_of_Accounts!$E:$E,""),"")</f>
        <v>0</v>
      </c>
      <c r="G56" s="10"/>
      <c r="H56" s="11"/>
      <c r="I56" s="11"/>
      <c r="J56" s="11">
        <f>SUM($H$2:H56)-SUM($I$2:I56)</f>
        <v>0</v>
      </c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8"/>
      <c r="B57" s="10" t="str">
        <f t="shared" si="1"/>
        <v/>
      </c>
      <c r="C57" s="10"/>
      <c r="D57" s="10"/>
      <c r="E57" s="10">
        <f>IFERROR(_xlfn.XLOOKUP(D57,Chart_of_Accounts!$A:$A,Chart_of_Accounts!$C:$C,""),"")</f>
        <v>0</v>
      </c>
      <c r="F57" s="10">
        <f>IFERROR(_xlfn.XLOOKUP(D57,Chart_of_Accounts!$A:$A,Chart_of_Accounts!$E:$E,""),"")</f>
        <v>0</v>
      </c>
      <c r="G57" s="10"/>
      <c r="H57" s="11"/>
      <c r="I57" s="11"/>
      <c r="J57" s="11">
        <f>SUM($H$2:H57)-SUM($I$2:I57)</f>
        <v>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8"/>
      <c r="B58" s="10" t="str">
        <f t="shared" si="1"/>
        <v/>
      </c>
      <c r="C58" s="10"/>
      <c r="D58" s="10"/>
      <c r="E58" s="10">
        <f>IFERROR(_xlfn.XLOOKUP(D58,Chart_of_Accounts!$A:$A,Chart_of_Accounts!$C:$C,""),"")</f>
        <v>0</v>
      </c>
      <c r="F58" s="10">
        <f>IFERROR(_xlfn.XLOOKUP(D58,Chart_of_Accounts!$A:$A,Chart_of_Accounts!$E:$E,""),"")</f>
        <v>0</v>
      </c>
      <c r="G58" s="10"/>
      <c r="H58" s="11"/>
      <c r="I58" s="11"/>
      <c r="J58" s="11">
        <f>SUM($H$2:H58)-SUM($I$2:I58)</f>
        <v>0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8"/>
      <c r="B59" s="10" t="str">
        <f t="shared" si="1"/>
        <v/>
      </c>
      <c r="C59" s="10"/>
      <c r="D59" s="10"/>
      <c r="E59" s="10">
        <f>IFERROR(_xlfn.XLOOKUP(D59,Chart_of_Accounts!$A:$A,Chart_of_Accounts!$C:$C,""),"")</f>
        <v>0</v>
      </c>
      <c r="F59" s="10">
        <f>IFERROR(_xlfn.XLOOKUP(D59,Chart_of_Accounts!$A:$A,Chart_of_Accounts!$E:$E,""),"")</f>
        <v>0</v>
      </c>
      <c r="G59" s="10"/>
      <c r="H59" s="11"/>
      <c r="I59" s="11"/>
      <c r="J59" s="11">
        <f>SUM($H$2:H59)-SUM($I$2:I59)</f>
        <v>0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8"/>
      <c r="B60" s="10" t="str">
        <f t="shared" si="1"/>
        <v/>
      </c>
      <c r="C60" s="10"/>
      <c r="D60" s="10"/>
      <c r="E60" s="10">
        <f>IFERROR(_xlfn.XLOOKUP(D60,Chart_of_Accounts!$A:$A,Chart_of_Accounts!$C:$C,""),"")</f>
        <v>0</v>
      </c>
      <c r="F60" s="10">
        <f>IFERROR(_xlfn.XLOOKUP(D60,Chart_of_Accounts!$A:$A,Chart_of_Accounts!$E:$E,""),"")</f>
        <v>0</v>
      </c>
      <c r="G60" s="10"/>
      <c r="H60" s="11"/>
      <c r="I60" s="11"/>
      <c r="J60" s="11">
        <f>SUM($H$2:H60)-SUM($I$2:I60)</f>
        <v>0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8"/>
      <c r="B61" s="10" t="str">
        <f t="shared" si="1"/>
        <v/>
      </c>
      <c r="C61" s="10"/>
      <c r="D61" s="10"/>
      <c r="E61" s="10">
        <f>IFERROR(_xlfn.XLOOKUP(D61,Chart_of_Accounts!$A:$A,Chart_of_Accounts!$C:$C,""),"")</f>
        <v>0</v>
      </c>
      <c r="F61" s="10">
        <f>IFERROR(_xlfn.XLOOKUP(D61,Chart_of_Accounts!$A:$A,Chart_of_Accounts!$E:$E,""),"")</f>
        <v>0</v>
      </c>
      <c r="G61" s="10"/>
      <c r="H61" s="11"/>
      <c r="I61" s="11"/>
      <c r="J61" s="11">
        <f>SUM($H$2:H61)-SUM($I$2:I61)</f>
        <v>0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8"/>
      <c r="B62" s="10" t="str">
        <f t="shared" si="1"/>
        <v/>
      </c>
      <c r="C62" s="10"/>
      <c r="D62" s="10"/>
      <c r="E62" s="10">
        <f>IFERROR(_xlfn.XLOOKUP(D62,Chart_of_Accounts!$A:$A,Chart_of_Accounts!$C:$C,""),"")</f>
        <v>0</v>
      </c>
      <c r="F62" s="10">
        <f>IFERROR(_xlfn.XLOOKUP(D62,Chart_of_Accounts!$A:$A,Chart_of_Accounts!$E:$E,""),"")</f>
        <v>0</v>
      </c>
      <c r="G62" s="10"/>
      <c r="H62" s="11"/>
      <c r="I62" s="11"/>
      <c r="J62" s="11">
        <f>SUM($H$2:H62)-SUM($I$2:I62)</f>
        <v>0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8"/>
      <c r="B63" s="10" t="str">
        <f t="shared" si="1"/>
        <v/>
      </c>
      <c r="C63" s="10"/>
      <c r="D63" s="10"/>
      <c r="E63" s="10">
        <f>IFERROR(_xlfn.XLOOKUP(D63,Chart_of_Accounts!$A:$A,Chart_of_Accounts!$C:$C,""),"")</f>
        <v>0</v>
      </c>
      <c r="F63" s="10">
        <f>IFERROR(_xlfn.XLOOKUP(D63,Chart_of_Accounts!$A:$A,Chart_of_Accounts!$E:$E,""),"")</f>
        <v>0</v>
      </c>
      <c r="G63" s="10"/>
      <c r="H63" s="11"/>
      <c r="I63" s="11"/>
      <c r="J63" s="11">
        <f>SUM($H$2:H63)-SUM($I$2:I63)</f>
        <v>0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8"/>
      <c r="B64" s="10" t="str">
        <f t="shared" si="1"/>
        <v/>
      </c>
      <c r="C64" s="10"/>
      <c r="D64" s="10"/>
      <c r="E64" s="10">
        <f>IFERROR(_xlfn.XLOOKUP(D64,Chart_of_Accounts!$A:$A,Chart_of_Accounts!$C:$C,""),"")</f>
        <v>0</v>
      </c>
      <c r="F64" s="10">
        <f>IFERROR(_xlfn.XLOOKUP(D64,Chart_of_Accounts!$A:$A,Chart_of_Accounts!$E:$E,""),"")</f>
        <v>0</v>
      </c>
      <c r="G64" s="10"/>
      <c r="H64" s="11"/>
      <c r="I64" s="11"/>
      <c r="J64" s="11">
        <f>SUM($H$2:H64)-SUM($I$2:I64)</f>
        <v>0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8"/>
      <c r="B65" s="10" t="str">
        <f t="shared" si="1"/>
        <v/>
      </c>
      <c r="C65" s="10"/>
      <c r="D65" s="10"/>
      <c r="E65" s="10">
        <f>IFERROR(_xlfn.XLOOKUP(D65,Chart_of_Accounts!$A:$A,Chart_of_Accounts!$C:$C,""),"")</f>
        <v>0</v>
      </c>
      <c r="F65" s="10">
        <f>IFERROR(_xlfn.XLOOKUP(D65,Chart_of_Accounts!$A:$A,Chart_of_Accounts!$E:$E,""),"")</f>
        <v>0</v>
      </c>
      <c r="G65" s="10"/>
      <c r="H65" s="11"/>
      <c r="I65" s="11"/>
      <c r="J65" s="11">
        <f>SUM($H$2:H65)-SUM($I$2:I65)</f>
        <v>0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8"/>
      <c r="B66" s="10" t="str">
        <f t="shared" ref="B66:B97" si="2">IF(A66="","",TEXT(A66,"mmm-yy"))</f>
        <v/>
      </c>
      <c r="C66" s="10"/>
      <c r="D66" s="10"/>
      <c r="E66" s="10">
        <f>IFERROR(_xlfn.XLOOKUP(D66,Chart_of_Accounts!$A:$A,Chart_of_Accounts!$C:$C,""),"")</f>
        <v>0</v>
      </c>
      <c r="F66" s="10">
        <f>IFERROR(_xlfn.XLOOKUP(D66,Chart_of_Accounts!$A:$A,Chart_of_Accounts!$E:$E,""),"")</f>
        <v>0</v>
      </c>
      <c r="G66" s="10"/>
      <c r="H66" s="11"/>
      <c r="I66" s="11"/>
      <c r="J66" s="11">
        <f>SUM($H$2:H66)-SUM($I$2:I66)</f>
        <v>0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8"/>
      <c r="B67" s="10" t="str">
        <f t="shared" si="2"/>
        <v/>
      </c>
      <c r="C67" s="10"/>
      <c r="D67" s="10"/>
      <c r="E67" s="10">
        <f>IFERROR(_xlfn.XLOOKUP(D67,Chart_of_Accounts!$A:$A,Chart_of_Accounts!$C:$C,""),"")</f>
        <v>0</v>
      </c>
      <c r="F67" s="10">
        <f>IFERROR(_xlfn.XLOOKUP(D67,Chart_of_Accounts!$A:$A,Chart_of_Accounts!$E:$E,""),"")</f>
        <v>0</v>
      </c>
      <c r="G67" s="10"/>
      <c r="H67" s="11"/>
      <c r="I67" s="11"/>
      <c r="J67" s="11">
        <f>SUM($H$2:H67)-SUM($I$2:I67)</f>
        <v>0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8"/>
      <c r="B68" s="10" t="str">
        <f t="shared" si="2"/>
        <v/>
      </c>
      <c r="C68" s="10"/>
      <c r="D68" s="10"/>
      <c r="E68" s="10">
        <f>IFERROR(_xlfn.XLOOKUP(D68,Chart_of_Accounts!$A:$A,Chart_of_Accounts!$C:$C,""),"")</f>
        <v>0</v>
      </c>
      <c r="F68" s="10">
        <f>IFERROR(_xlfn.XLOOKUP(D68,Chart_of_Accounts!$A:$A,Chart_of_Accounts!$E:$E,""),"")</f>
        <v>0</v>
      </c>
      <c r="G68" s="10"/>
      <c r="H68" s="11"/>
      <c r="I68" s="11"/>
      <c r="J68" s="11">
        <f>SUM($H$2:H68)-SUM($I$2:I68)</f>
        <v>0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8"/>
      <c r="B69" s="10" t="str">
        <f t="shared" si="2"/>
        <v/>
      </c>
      <c r="C69" s="10"/>
      <c r="D69" s="10"/>
      <c r="E69" s="10">
        <f>IFERROR(_xlfn.XLOOKUP(D69,Chart_of_Accounts!$A:$A,Chart_of_Accounts!$C:$C,""),"")</f>
        <v>0</v>
      </c>
      <c r="F69" s="10">
        <f>IFERROR(_xlfn.XLOOKUP(D69,Chart_of_Accounts!$A:$A,Chart_of_Accounts!$E:$E,""),"")</f>
        <v>0</v>
      </c>
      <c r="G69" s="10"/>
      <c r="H69" s="11"/>
      <c r="I69" s="11"/>
      <c r="J69" s="11">
        <f>SUM($H$2:H69)-SUM($I$2:I69)</f>
        <v>0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8"/>
      <c r="B70" s="10" t="str">
        <f t="shared" si="2"/>
        <v/>
      </c>
      <c r="C70" s="10"/>
      <c r="D70" s="10"/>
      <c r="E70" s="10">
        <f>IFERROR(_xlfn.XLOOKUP(D70,Chart_of_Accounts!$A:$A,Chart_of_Accounts!$C:$C,""),"")</f>
        <v>0</v>
      </c>
      <c r="F70" s="10">
        <f>IFERROR(_xlfn.XLOOKUP(D70,Chart_of_Accounts!$A:$A,Chart_of_Accounts!$E:$E,""),"")</f>
        <v>0</v>
      </c>
      <c r="G70" s="10"/>
      <c r="H70" s="11"/>
      <c r="I70" s="11"/>
      <c r="J70" s="11">
        <f>SUM($H$2:H70)-SUM($I$2:I70)</f>
        <v>0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8"/>
      <c r="B71" s="10" t="str">
        <f t="shared" si="2"/>
        <v/>
      </c>
      <c r="C71" s="10"/>
      <c r="D71" s="10"/>
      <c r="E71" s="10">
        <f>IFERROR(_xlfn.XLOOKUP(D71,Chart_of_Accounts!$A:$A,Chart_of_Accounts!$C:$C,""),"")</f>
        <v>0</v>
      </c>
      <c r="F71" s="10">
        <f>IFERROR(_xlfn.XLOOKUP(D71,Chart_of_Accounts!$A:$A,Chart_of_Accounts!$E:$E,""),"")</f>
        <v>0</v>
      </c>
      <c r="G71" s="10"/>
      <c r="H71" s="11"/>
      <c r="I71" s="11"/>
      <c r="J71" s="11">
        <f>SUM($H$2:H71)-SUM($I$2:I71)</f>
        <v>0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8"/>
      <c r="B72" s="10" t="str">
        <f t="shared" si="2"/>
        <v/>
      </c>
      <c r="C72" s="10"/>
      <c r="D72" s="10"/>
      <c r="E72" s="10">
        <f>IFERROR(_xlfn.XLOOKUP(D72,Chart_of_Accounts!$A:$A,Chart_of_Accounts!$C:$C,""),"")</f>
        <v>0</v>
      </c>
      <c r="F72" s="10">
        <f>IFERROR(_xlfn.XLOOKUP(D72,Chart_of_Accounts!$A:$A,Chart_of_Accounts!$E:$E,""),"")</f>
        <v>0</v>
      </c>
      <c r="G72" s="10"/>
      <c r="H72" s="11"/>
      <c r="I72" s="11"/>
      <c r="J72" s="11">
        <f>SUM($H$2:H72)-SUM($I$2:I72)</f>
        <v>0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8"/>
      <c r="B73" s="10" t="str">
        <f t="shared" si="2"/>
        <v/>
      </c>
      <c r="C73" s="10"/>
      <c r="D73" s="10"/>
      <c r="E73" s="10">
        <f>IFERROR(_xlfn.XLOOKUP(D73,Chart_of_Accounts!$A:$A,Chart_of_Accounts!$C:$C,""),"")</f>
        <v>0</v>
      </c>
      <c r="F73" s="10">
        <f>IFERROR(_xlfn.XLOOKUP(D73,Chart_of_Accounts!$A:$A,Chart_of_Accounts!$E:$E,""),"")</f>
        <v>0</v>
      </c>
      <c r="G73" s="10"/>
      <c r="H73" s="11"/>
      <c r="I73" s="11"/>
      <c r="J73" s="11">
        <f>SUM($H$2:H73)-SUM($I$2:I73)</f>
        <v>0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8"/>
      <c r="B74" s="10" t="str">
        <f t="shared" si="2"/>
        <v/>
      </c>
      <c r="C74" s="10"/>
      <c r="D74" s="10"/>
      <c r="E74" s="10">
        <f>IFERROR(_xlfn.XLOOKUP(D74,Chart_of_Accounts!$A:$A,Chart_of_Accounts!$C:$C,""),"")</f>
        <v>0</v>
      </c>
      <c r="F74" s="10">
        <f>IFERROR(_xlfn.XLOOKUP(D74,Chart_of_Accounts!$A:$A,Chart_of_Accounts!$E:$E,""),"")</f>
        <v>0</v>
      </c>
      <c r="G74" s="10"/>
      <c r="H74" s="11"/>
      <c r="I74" s="11"/>
      <c r="J74" s="11">
        <f>SUM($H$2:H74)-SUM($I$2:I74)</f>
        <v>0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8"/>
      <c r="B75" s="10" t="str">
        <f t="shared" si="2"/>
        <v/>
      </c>
      <c r="C75" s="10"/>
      <c r="D75" s="10"/>
      <c r="E75" s="10">
        <f>IFERROR(_xlfn.XLOOKUP(D75,Chart_of_Accounts!$A:$A,Chart_of_Accounts!$C:$C,""),"")</f>
        <v>0</v>
      </c>
      <c r="F75" s="10">
        <f>IFERROR(_xlfn.XLOOKUP(D75,Chart_of_Accounts!$A:$A,Chart_of_Accounts!$E:$E,""),"")</f>
        <v>0</v>
      </c>
      <c r="G75" s="10"/>
      <c r="H75" s="11"/>
      <c r="I75" s="11"/>
      <c r="J75" s="11">
        <f>SUM($H$2:H75)-SUM($I$2:I75)</f>
        <v>0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8"/>
      <c r="B76" s="10" t="str">
        <f t="shared" si="2"/>
        <v/>
      </c>
      <c r="C76" s="10"/>
      <c r="D76" s="10"/>
      <c r="E76" s="10">
        <f>IFERROR(_xlfn.XLOOKUP(D76,Chart_of_Accounts!$A:$A,Chart_of_Accounts!$C:$C,""),"")</f>
        <v>0</v>
      </c>
      <c r="F76" s="10">
        <f>IFERROR(_xlfn.XLOOKUP(D76,Chart_of_Accounts!$A:$A,Chart_of_Accounts!$E:$E,""),"")</f>
        <v>0</v>
      </c>
      <c r="G76" s="10"/>
      <c r="H76" s="11"/>
      <c r="I76" s="11"/>
      <c r="J76" s="11">
        <f>SUM($H$2:H76)-SUM($I$2:I76)</f>
        <v>0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8"/>
      <c r="B77" s="10" t="str">
        <f t="shared" si="2"/>
        <v/>
      </c>
      <c r="C77" s="10"/>
      <c r="D77" s="10"/>
      <c r="E77" s="10">
        <f>IFERROR(_xlfn.XLOOKUP(D77,Chart_of_Accounts!$A:$A,Chart_of_Accounts!$C:$C,""),"")</f>
        <v>0</v>
      </c>
      <c r="F77" s="10">
        <f>IFERROR(_xlfn.XLOOKUP(D77,Chart_of_Accounts!$A:$A,Chart_of_Accounts!$E:$E,""),"")</f>
        <v>0</v>
      </c>
      <c r="G77" s="10"/>
      <c r="H77" s="11"/>
      <c r="I77" s="11"/>
      <c r="J77" s="11">
        <f>SUM($H$2:H77)-SUM($I$2:I77)</f>
        <v>0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8"/>
      <c r="B78" s="10" t="str">
        <f t="shared" si="2"/>
        <v/>
      </c>
      <c r="C78" s="10"/>
      <c r="D78" s="10"/>
      <c r="E78" s="10">
        <f>IFERROR(_xlfn.XLOOKUP(D78,Chart_of_Accounts!$A:$A,Chart_of_Accounts!$C:$C,""),"")</f>
        <v>0</v>
      </c>
      <c r="F78" s="10">
        <f>IFERROR(_xlfn.XLOOKUP(D78,Chart_of_Accounts!$A:$A,Chart_of_Accounts!$E:$E,""),"")</f>
        <v>0</v>
      </c>
      <c r="G78" s="10"/>
      <c r="H78" s="11"/>
      <c r="I78" s="11"/>
      <c r="J78" s="11">
        <f>SUM($H$2:H78)-SUM($I$2:I78)</f>
        <v>0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8"/>
      <c r="B79" s="10" t="str">
        <f t="shared" si="2"/>
        <v/>
      </c>
      <c r="C79" s="10"/>
      <c r="D79" s="10"/>
      <c r="E79" s="10">
        <f>IFERROR(_xlfn.XLOOKUP(D79,Chart_of_Accounts!$A:$A,Chart_of_Accounts!$C:$C,""),"")</f>
        <v>0</v>
      </c>
      <c r="F79" s="10">
        <f>IFERROR(_xlfn.XLOOKUP(D79,Chart_of_Accounts!$A:$A,Chart_of_Accounts!$E:$E,""),"")</f>
        <v>0</v>
      </c>
      <c r="G79" s="10"/>
      <c r="H79" s="11"/>
      <c r="I79" s="11"/>
      <c r="J79" s="11">
        <f>SUM($H$2:H79)-SUM($I$2:I79)</f>
        <v>0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8"/>
      <c r="B80" s="10" t="str">
        <f t="shared" si="2"/>
        <v/>
      </c>
      <c r="C80" s="10"/>
      <c r="D80" s="10"/>
      <c r="E80" s="10">
        <f>IFERROR(_xlfn.XLOOKUP(D80,Chart_of_Accounts!$A:$A,Chart_of_Accounts!$C:$C,""),"")</f>
        <v>0</v>
      </c>
      <c r="F80" s="10">
        <f>IFERROR(_xlfn.XLOOKUP(D80,Chart_of_Accounts!$A:$A,Chart_of_Accounts!$E:$E,""),"")</f>
        <v>0</v>
      </c>
      <c r="G80" s="10"/>
      <c r="H80" s="11"/>
      <c r="I80" s="11"/>
      <c r="J80" s="11">
        <f>SUM($H$2:H80)-SUM($I$2:I80)</f>
        <v>0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8"/>
      <c r="B81" s="10" t="str">
        <f t="shared" si="2"/>
        <v/>
      </c>
      <c r="C81" s="10"/>
      <c r="D81" s="10"/>
      <c r="E81" s="10">
        <f>IFERROR(_xlfn.XLOOKUP(D81,Chart_of_Accounts!$A:$A,Chart_of_Accounts!$C:$C,""),"")</f>
        <v>0</v>
      </c>
      <c r="F81" s="10">
        <f>IFERROR(_xlfn.XLOOKUP(D81,Chart_of_Accounts!$A:$A,Chart_of_Accounts!$E:$E,""),"")</f>
        <v>0</v>
      </c>
      <c r="G81" s="10"/>
      <c r="H81" s="11"/>
      <c r="I81" s="11"/>
      <c r="J81" s="11">
        <f>SUM($H$2:H81)-SUM($I$2:I81)</f>
        <v>0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8"/>
      <c r="B82" s="10" t="str">
        <f t="shared" si="2"/>
        <v/>
      </c>
      <c r="C82" s="10"/>
      <c r="D82" s="10"/>
      <c r="E82" s="10">
        <f>IFERROR(_xlfn.XLOOKUP(D82,Chart_of_Accounts!$A:$A,Chart_of_Accounts!$C:$C,""),"")</f>
        <v>0</v>
      </c>
      <c r="F82" s="10">
        <f>IFERROR(_xlfn.XLOOKUP(D82,Chart_of_Accounts!$A:$A,Chart_of_Accounts!$E:$E,""),"")</f>
        <v>0</v>
      </c>
      <c r="G82" s="10"/>
      <c r="H82" s="11"/>
      <c r="I82" s="11"/>
      <c r="J82" s="11">
        <f>SUM($H$2:H82)-SUM($I$2:I82)</f>
        <v>0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8"/>
      <c r="B83" s="10" t="str">
        <f t="shared" si="2"/>
        <v/>
      </c>
      <c r="C83" s="10"/>
      <c r="D83" s="10"/>
      <c r="E83" s="10">
        <f>IFERROR(_xlfn.XLOOKUP(D83,Chart_of_Accounts!$A:$A,Chart_of_Accounts!$C:$C,""),"")</f>
        <v>0</v>
      </c>
      <c r="F83" s="10">
        <f>IFERROR(_xlfn.XLOOKUP(D83,Chart_of_Accounts!$A:$A,Chart_of_Accounts!$E:$E,""),"")</f>
        <v>0</v>
      </c>
      <c r="G83" s="10"/>
      <c r="H83" s="11"/>
      <c r="I83" s="11"/>
      <c r="J83" s="11">
        <f>SUM($H$2:H83)-SUM($I$2:I83)</f>
        <v>0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8"/>
      <c r="B84" s="10" t="str">
        <f t="shared" si="2"/>
        <v/>
      </c>
      <c r="C84" s="10"/>
      <c r="D84" s="10"/>
      <c r="E84" s="10">
        <f>IFERROR(_xlfn.XLOOKUP(D84,Chart_of_Accounts!$A:$A,Chart_of_Accounts!$C:$C,""),"")</f>
        <v>0</v>
      </c>
      <c r="F84" s="10">
        <f>IFERROR(_xlfn.XLOOKUP(D84,Chart_of_Accounts!$A:$A,Chart_of_Accounts!$E:$E,""),"")</f>
        <v>0</v>
      </c>
      <c r="G84" s="10"/>
      <c r="H84" s="11"/>
      <c r="I84" s="11"/>
      <c r="J84" s="11">
        <f>SUM($H$2:H84)-SUM($I$2:I84)</f>
        <v>0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8"/>
      <c r="B85" s="10" t="str">
        <f t="shared" si="2"/>
        <v/>
      </c>
      <c r="C85" s="10"/>
      <c r="D85" s="10"/>
      <c r="E85" s="10">
        <f>IFERROR(_xlfn.XLOOKUP(D85,Chart_of_Accounts!$A:$A,Chart_of_Accounts!$C:$C,""),"")</f>
        <v>0</v>
      </c>
      <c r="F85" s="10">
        <f>IFERROR(_xlfn.XLOOKUP(D85,Chart_of_Accounts!$A:$A,Chart_of_Accounts!$E:$E,""),"")</f>
        <v>0</v>
      </c>
      <c r="G85" s="10"/>
      <c r="H85" s="11"/>
      <c r="I85" s="11"/>
      <c r="J85" s="11">
        <f>SUM($H$2:H85)-SUM($I$2:I85)</f>
        <v>0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8"/>
      <c r="B86" s="10" t="str">
        <f t="shared" si="2"/>
        <v/>
      </c>
      <c r="C86" s="10"/>
      <c r="D86" s="10"/>
      <c r="E86" s="10">
        <f>IFERROR(_xlfn.XLOOKUP(D86,Chart_of_Accounts!$A:$A,Chart_of_Accounts!$C:$C,""),"")</f>
        <v>0</v>
      </c>
      <c r="F86" s="10">
        <f>IFERROR(_xlfn.XLOOKUP(D86,Chart_of_Accounts!$A:$A,Chart_of_Accounts!$E:$E,""),"")</f>
        <v>0</v>
      </c>
      <c r="G86" s="10"/>
      <c r="H86" s="11"/>
      <c r="I86" s="11"/>
      <c r="J86" s="11">
        <f>SUM($H$2:H86)-SUM($I$2:I86)</f>
        <v>0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8"/>
      <c r="B87" s="10" t="str">
        <f t="shared" si="2"/>
        <v/>
      </c>
      <c r="C87" s="10"/>
      <c r="D87" s="10"/>
      <c r="E87" s="10">
        <f>IFERROR(_xlfn.XLOOKUP(D87,Chart_of_Accounts!$A:$A,Chart_of_Accounts!$C:$C,""),"")</f>
        <v>0</v>
      </c>
      <c r="F87" s="10">
        <f>IFERROR(_xlfn.XLOOKUP(D87,Chart_of_Accounts!$A:$A,Chart_of_Accounts!$E:$E,""),"")</f>
        <v>0</v>
      </c>
      <c r="G87" s="10"/>
      <c r="H87" s="11"/>
      <c r="I87" s="11"/>
      <c r="J87" s="11">
        <f>SUM($H$2:H87)-SUM($I$2:I87)</f>
        <v>0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8"/>
      <c r="B88" s="10" t="str">
        <f t="shared" si="2"/>
        <v/>
      </c>
      <c r="C88" s="10"/>
      <c r="D88" s="10"/>
      <c r="E88" s="10">
        <f>IFERROR(_xlfn.XLOOKUP(D88,Chart_of_Accounts!$A:$A,Chart_of_Accounts!$C:$C,""),"")</f>
        <v>0</v>
      </c>
      <c r="F88" s="10">
        <f>IFERROR(_xlfn.XLOOKUP(D88,Chart_of_Accounts!$A:$A,Chart_of_Accounts!$E:$E,""),"")</f>
        <v>0</v>
      </c>
      <c r="G88" s="10"/>
      <c r="H88" s="11"/>
      <c r="I88" s="11"/>
      <c r="J88" s="11">
        <f>SUM($H$2:H88)-SUM($I$2:I88)</f>
        <v>0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8"/>
      <c r="B89" s="10" t="str">
        <f t="shared" si="2"/>
        <v/>
      </c>
      <c r="C89" s="10"/>
      <c r="D89" s="10"/>
      <c r="E89" s="10">
        <f>IFERROR(_xlfn.XLOOKUP(D89,Chart_of_Accounts!$A:$A,Chart_of_Accounts!$C:$C,""),"")</f>
        <v>0</v>
      </c>
      <c r="F89" s="10">
        <f>IFERROR(_xlfn.XLOOKUP(D89,Chart_of_Accounts!$A:$A,Chart_of_Accounts!$E:$E,""),"")</f>
        <v>0</v>
      </c>
      <c r="G89" s="10"/>
      <c r="H89" s="11"/>
      <c r="I89" s="11"/>
      <c r="J89" s="11">
        <f>SUM($H$2:H89)-SUM($I$2:I89)</f>
        <v>0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8"/>
      <c r="B90" s="10" t="str">
        <f t="shared" si="2"/>
        <v/>
      </c>
      <c r="C90" s="10"/>
      <c r="D90" s="10"/>
      <c r="E90" s="10">
        <f>IFERROR(_xlfn.XLOOKUP(D90,Chart_of_Accounts!$A:$A,Chart_of_Accounts!$C:$C,""),"")</f>
        <v>0</v>
      </c>
      <c r="F90" s="10">
        <f>IFERROR(_xlfn.XLOOKUP(D90,Chart_of_Accounts!$A:$A,Chart_of_Accounts!$E:$E,""),"")</f>
        <v>0</v>
      </c>
      <c r="G90" s="10"/>
      <c r="H90" s="11"/>
      <c r="I90" s="11"/>
      <c r="J90" s="11">
        <f>SUM($H$2:H90)-SUM($I$2:I90)</f>
        <v>0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8"/>
      <c r="B91" s="10" t="str">
        <f t="shared" si="2"/>
        <v/>
      </c>
      <c r="C91" s="10"/>
      <c r="D91" s="10"/>
      <c r="E91" s="10">
        <f>IFERROR(_xlfn.XLOOKUP(D91,Chart_of_Accounts!$A:$A,Chart_of_Accounts!$C:$C,""),"")</f>
        <v>0</v>
      </c>
      <c r="F91" s="10">
        <f>IFERROR(_xlfn.XLOOKUP(D91,Chart_of_Accounts!$A:$A,Chart_of_Accounts!$E:$E,""),"")</f>
        <v>0</v>
      </c>
      <c r="G91" s="10"/>
      <c r="H91" s="11"/>
      <c r="I91" s="11"/>
      <c r="J91" s="11">
        <f>SUM($H$2:H91)-SUM($I$2:I91)</f>
        <v>0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8"/>
      <c r="B92" s="10" t="str">
        <f t="shared" si="2"/>
        <v/>
      </c>
      <c r="C92" s="10"/>
      <c r="D92" s="10"/>
      <c r="E92" s="10">
        <f>IFERROR(_xlfn.XLOOKUP(D92,Chart_of_Accounts!$A:$A,Chart_of_Accounts!$C:$C,""),"")</f>
        <v>0</v>
      </c>
      <c r="F92" s="10">
        <f>IFERROR(_xlfn.XLOOKUP(D92,Chart_of_Accounts!$A:$A,Chart_of_Accounts!$E:$E,""),"")</f>
        <v>0</v>
      </c>
      <c r="G92" s="10"/>
      <c r="H92" s="11"/>
      <c r="I92" s="11"/>
      <c r="J92" s="11">
        <f>SUM($H$2:H92)-SUM($I$2:I92)</f>
        <v>0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8"/>
      <c r="B93" s="10" t="str">
        <f t="shared" si="2"/>
        <v/>
      </c>
      <c r="C93" s="10"/>
      <c r="D93" s="10"/>
      <c r="E93" s="10">
        <f>IFERROR(_xlfn.XLOOKUP(D93,Chart_of_Accounts!$A:$A,Chart_of_Accounts!$C:$C,""),"")</f>
        <v>0</v>
      </c>
      <c r="F93" s="10">
        <f>IFERROR(_xlfn.XLOOKUP(D93,Chart_of_Accounts!$A:$A,Chart_of_Accounts!$E:$E,""),"")</f>
        <v>0</v>
      </c>
      <c r="G93" s="10"/>
      <c r="H93" s="11"/>
      <c r="I93" s="11"/>
      <c r="J93" s="11">
        <f>SUM($H$2:H93)-SUM($I$2:I93)</f>
        <v>0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8"/>
      <c r="B94" s="10" t="str">
        <f t="shared" si="2"/>
        <v/>
      </c>
      <c r="C94" s="10"/>
      <c r="D94" s="10"/>
      <c r="E94" s="10">
        <f>IFERROR(_xlfn.XLOOKUP(D94,Chart_of_Accounts!$A:$A,Chart_of_Accounts!$C:$C,""),"")</f>
        <v>0</v>
      </c>
      <c r="F94" s="10">
        <f>IFERROR(_xlfn.XLOOKUP(D94,Chart_of_Accounts!$A:$A,Chart_of_Accounts!$E:$E,""),"")</f>
        <v>0</v>
      </c>
      <c r="G94" s="10"/>
      <c r="H94" s="11"/>
      <c r="I94" s="11"/>
      <c r="J94" s="11">
        <f>SUM($H$2:H94)-SUM($I$2:I94)</f>
        <v>0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8"/>
      <c r="B95" s="10" t="str">
        <f t="shared" si="2"/>
        <v/>
      </c>
      <c r="C95" s="10"/>
      <c r="D95" s="10"/>
      <c r="E95" s="10">
        <f>IFERROR(_xlfn.XLOOKUP(D95,Chart_of_Accounts!$A:$A,Chart_of_Accounts!$C:$C,""),"")</f>
        <v>0</v>
      </c>
      <c r="F95" s="10">
        <f>IFERROR(_xlfn.XLOOKUP(D95,Chart_of_Accounts!$A:$A,Chart_of_Accounts!$E:$E,""),"")</f>
        <v>0</v>
      </c>
      <c r="G95" s="10"/>
      <c r="H95" s="11"/>
      <c r="I95" s="11"/>
      <c r="J95" s="11">
        <f>SUM($H$2:H95)-SUM($I$2:I95)</f>
        <v>0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8"/>
      <c r="B96" s="10" t="str">
        <f t="shared" si="2"/>
        <v/>
      </c>
      <c r="C96" s="10"/>
      <c r="D96" s="10"/>
      <c r="E96" s="10">
        <f>IFERROR(_xlfn.XLOOKUP(D96,Chart_of_Accounts!$A:$A,Chart_of_Accounts!$C:$C,""),"")</f>
        <v>0</v>
      </c>
      <c r="F96" s="10">
        <f>IFERROR(_xlfn.XLOOKUP(D96,Chart_of_Accounts!$A:$A,Chart_of_Accounts!$E:$E,""),"")</f>
        <v>0</v>
      </c>
      <c r="G96" s="10"/>
      <c r="H96" s="11"/>
      <c r="I96" s="11"/>
      <c r="J96" s="11">
        <f>SUM($H$2:H96)-SUM($I$2:I96)</f>
        <v>0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8"/>
      <c r="B97" s="10" t="str">
        <f t="shared" si="2"/>
        <v/>
      </c>
      <c r="C97" s="10"/>
      <c r="D97" s="10"/>
      <c r="E97" s="10">
        <f>IFERROR(_xlfn.XLOOKUP(D97,Chart_of_Accounts!$A:$A,Chart_of_Accounts!$C:$C,""),"")</f>
        <v>0</v>
      </c>
      <c r="F97" s="10">
        <f>IFERROR(_xlfn.XLOOKUP(D97,Chart_of_Accounts!$A:$A,Chart_of_Accounts!$E:$E,""),"")</f>
        <v>0</v>
      </c>
      <c r="G97" s="10"/>
      <c r="H97" s="11"/>
      <c r="I97" s="11"/>
      <c r="J97" s="11">
        <f>SUM($H$2:H97)-SUM($I$2:I97)</f>
        <v>0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8"/>
      <c r="B98" s="10" t="str">
        <f t="shared" ref="B98:B129" si="3">IF(A98="","",TEXT(A98,"mmm-yy"))</f>
        <v/>
      </c>
      <c r="C98" s="10"/>
      <c r="D98" s="10"/>
      <c r="E98" s="10">
        <f>IFERROR(_xlfn.XLOOKUP(D98,Chart_of_Accounts!$A:$A,Chart_of_Accounts!$C:$C,""),"")</f>
        <v>0</v>
      </c>
      <c r="F98" s="10">
        <f>IFERROR(_xlfn.XLOOKUP(D98,Chart_of_Accounts!$A:$A,Chart_of_Accounts!$E:$E,""),"")</f>
        <v>0</v>
      </c>
      <c r="G98" s="10"/>
      <c r="H98" s="11"/>
      <c r="I98" s="11"/>
      <c r="J98" s="11">
        <f>SUM($H$2:H98)-SUM($I$2:I98)</f>
        <v>0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8"/>
      <c r="B99" s="10" t="str">
        <f t="shared" si="3"/>
        <v/>
      </c>
      <c r="C99" s="10"/>
      <c r="D99" s="10"/>
      <c r="E99" s="10">
        <f>IFERROR(_xlfn.XLOOKUP(D99,Chart_of_Accounts!$A:$A,Chart_of_Accounts!$C:$C,""),"")</f>
        <v>0</v>
      </c>
      <c r="F99" s="10">
        <f>IFERROR(_xlfn.XLOOKUP(D99,Chart_of_Accounts!$A:$A,Chart_of_Accounts!$E:$E,""),"")</f>
        <v>0</v>
      </c>
      <c r="G99" s="10"/>
      <c r="H99" s="11"/>
      <c r="I99" s="11"/>
      <c r="J99" s="11">
        <f>SUM($H$2:H99)-SUM($I$2:I99)</f>
        <v>0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8"/>
      <c r="B100" s="10" t="str">
        <f t="shared" si="3"/>
        <v/>
      </c>
      <c r="C100" s="10"/>
      <c r="D100" s="10"/>
      <c r="E100" s="10">
        <f>IFERROR(_xlfn.XLOOKUP(D100,Chart_of_Accounts!$A:$A,Chart_of_Accounts!$C:$C,""),"")</f>
        <v>0</v>
      </c>
      <c r="F100" s="10">
        <f>IFERROR(_xlfn.XLOOKUP(D100,Chart_of_Accounts!$A:$A,Chart_of_Accounts!$E:$E,""),"")</f>
        <v>0</v>
      </c>
      <c r="G100" s="10"/>
      <c r="H100" s="11"/>
      <c r="I100" s="11"/>
      <c r="J100" s="11">
        <f>SUM($H$2:H100)-SUM($I$2:I100)</f>
        <v>0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8"/>
      <c r="B101" s="10" t="str">
        <f t="shared" si="3"/>
        <v/>
      </c>
      <c r="C101" s="10"/>
      <c r="D101" s="10"/>
      <c r="E101" s="10">
        <f>IFERROR(_xlfn.XLOOKUP(D101,Chart_of_Accounts!$A:$A,Chart_of_Accounts!$C:$C,""),"")</f>
        <v>0</v>
      </c>
      <c r="F101" s="10">
        <f>IFERROR(_xlfn.XLOOKUP(D101,Chart_of_Accounts!$A:$A,Chart_of_Accounts!$E:$E,""),"")</f>
        <v>0</v>
      </c>
      <c r="G101" s="10"/>
      <c r="H101" s="11"/>
      <c r="I101" s="11"/>
      <c r="J101" s="11">
        <f>SUM($H$2:H101)-SUM($I$2:I101)</f>
        <v>0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8"/>
      <c r="B102" s="10" t="str">
        <f t="shared" si="3"/>
        <v/>
      </c>
      <c r="C102" s="10"/>
      <c r="D102" s="10"/>
      <c r="E102" s="10">
        <f>IFERROR(_xlfn.XLOOKUP(D102,Chart_of_Accounts!$A:$A,Chart_of_Accounts!$C:$C,""),"")</f>
        <v>0</v>
      </c>
      <c r="F102" s="10">
        <f>IFERROR(_xlfn.XLOOKUP(D102,Chart_of_Accounts!$A:$A,Chart_of_Accounts!$E:$E,""),"")</f>
        <v>0</v>
      </c>
      <c r="G102" s="10"/>
      <c r="H102" s="11"/>
      <c r="I102" s="11"/>
      <c r="J102" s="11">
        <f>SUM($H$2:H102)-SUM($I$2:I102)</f>
        <v>0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8"/>
      <c r="B103" s="10" t="str">
        <f t="shared" si="3"/>
        <v/>
      </c>
      <c r="C103" s="10"/>
      <c r="D103" s="10"/>
      <c r="E103" s="10">
        <f>IFERROR(_xlfn.XLOOKUP(D103,Chart_of_Accounts!$A:$A,Chart_of_Accounts!$C:$C,""),"")</f>
        <v>0</v>
      </c>
      <c r="F103" s="10">
        <f>IFERROR(_xlfn.XLOOKUP(D103,Chart_of_Accounts!$A:$A,Chart_of_Accounts!$E:$E,""),"")</f>
        <v>0</v>
      </c>
      <c r="G103" s="10"/>
      <c r="H103" s="11"/>
      <c r="I103" s="11"/>
      <c r="J103" s="11">
        <f>SUM($H$2:H103)-SUM($I$2:I103)</f>
        <v>0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8"/>
      <c r="B104" s="10" t="str">
        <f t="shared" si="3"/>
        <v/>
      </c>
      <c r="C104" s="10"/>
      <c r="D104" s="10"/>
      <c r="E104" s="10">
        <f>IFERROR(_xlfn.XLOOKUP(D104,Chart_of_Accounts!$A:$A,Chart_of_Accounts!$C:$C,""),"")</f>
        <v>0</v>
      </c>
      <c r="F104" s="10">
        <f>IFERROR(_xlfn.XLOOKUP(D104,Chart_of_Accounts!$A:$A,Chart_of_Accounts!$E:$E,""),"")</f>
        <v>0</v>
      </c>
      <c r="G104" s="10"/>
      <c r="H104" s="11"/>
      <c r="I104" s="11"/>
      <c r="J104" s="11">
        <f>SUM($H$2:H104)-SUM($I$2:I104)</f>
        <v>0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8"/>
      <c r="B105" s="10" t="str">
        <f t="shared" si="3"/>
        <v/>
      </c>
      <c r="C105" s="10"/>
      <c r="D105" s="10"/>
      <c r="E105" s="10">
        <f>IFERROR(_xlfn.XLOOKUP(D105,Chart_of_Accounts!$A:$A,Chart_of_Accounts!$C:$C,""),"")</f>
        <v>0</v>
      </c>
      <c r="F105" s="10">
        <f>IFERROR(_xlfn.XLOOKUP(D105,Chart_of_Accounts!$A:$A,Chart_of_Accounts!$E:$E,""),"")</f>
        <v>0</v>
      </c>
      <c r="G105" s="10"/>
      <c r="H105" s="11"/>
      <c r="I105" s="11"/>
      <c r="J105" s="11">
        <f>SUM($H$2:H105)-SUM($I$2:I105)</f>
        <v>0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8"/>
      <c r="B106" s="10" t="str">
        <f t="shared" si="3"/>
        <v/>
      </c>
      <c r="C106" s="10"/>
      <c r="D106" s="10"/>
      <c r="E106" s="10">
        <f>IFERROR(_xlfn.XLOOKUP(D106,Chart_of_Accounts!$A:$A,Chart_of_Accounts!$C:$C,""),"")</f>
        <v>0</v>
      </c>
      <c r="F106" s="10">
        <f>IFERROR(_xlfn.XLOOKUP(D106,Chart_of_Accounts!$A:$A,Chart_of_Accounts!$E:$E,""),"")</f>
        <v>0</v>
      </c>
      <c r="G106" s="10"/>
      <c r="H106" s="11"/>
      <c r="I106" s="11"/>
      <c r="J106" s="11">
        <f>SUM($H$2:H106)-SUM($I$2:I106)</f>
        <v>0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8"/>
      <c r="B107" s="10" t="str">
        <f t="shared" si="3"/>
        <v/>
      </c>
      <c r="C107" s="10"/>
      <c r="D107" s="10"/>
      <c r="E107" s="10">
        <f>IFERROR(_xlfn.XLOOKUP(D107,Chart_of_Accounts!$A:$A,Chart_of_Accounts!$C:$C,""),"")</f>
        <v>0</v>
      </c>
      <c r="F107" s="10">
        <f>IFERROR(_xlfn.XLOOKUP(D107,Chart_of_Accounts!$A:$A,Chart_of_Accounts!$E:$E,""),"")</f>
        <v>0</v>
      </c>
      <c r="G107" s="10"/>
      <c r="H107" s="11"/>
      <c r="I107" s="11"/>
      <c r="J107" s="11">
        <f>SUM($H$2:H107)-SUM($I$2:I107)</f>
        <v>0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8"/>
      <c r="B108" s="10" t="str">
        <f t="shared" si="3"/>
        <v/>
      </c>
      <c r="C108" s="10"/>
      <c r="D108" s="10"/>
      <c r="E108" s="10">
        <f>IFERROR(_xlfn.XLOOKUP(D108,Chart_of_Accounts!$A:$A,Chart_of_Accounts!$C:$C,""),"")</f>
        <v>0</v>
      </c>
      <c r="F108" s="10">
        <f>IFERROR(_xlfn.XLOOKUP(D108,Chart_of_Accounts!$A:$A,Chart_of_Accounts!$E:$E,""),"")</f>
        <v>0</v>
      </c>
      <c r="G108" s="10"/>
      <c r="H108" s="11"/>
      <c r="I108" s="11"/>
      <c r="J108" s="11">
        <f>SUM($H$2:H108)-SUM($I$2:I108)</f>
        <v>0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8"/>
      <c r="B109" s="10" t="str">
        <f t="shared" si="3"/>
        <v/>
      </c>
      <c r="C109" s="10"/>
      <c r="D109" s="10"/>
      <c r="E109" s="10">
        <f>IFERROR(_xlfn.XLOOKUP(D109,Chart_of_Accounts!$A:$A,Chart_of_Accounts!$C:$C,""),"")</f>
        <v>0</v>
      </c>
      <c r="F109" s="10">
        <f>IFERROR(_xlfn.XLOOKUP(D109,Chart_of_Accounts!$A:$A,Chart_of_Accounts!$E:$E,""),"")</f>
        <v>0</v>
      </c>
      <c r="G109" s="10"/>
      <c r="H109" s="11"/>
      <c r="I109" s="11"/>
      <c r="J109" s="11">
        <f>SUM($H$2:H109)-SUM($I$2:I109)</f>
        <v>0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8"/>
      <c r="B110" s="10" t="str">
        <f t="shared" si="3"/>
        <v/>
      </c>
      <c r="C110" s="10"/>
      <c r="D110" s="10"/>
      <c r="E110" s="10">
        <f>IFERROR(_xlfn.XLOOKUP(D110,Chart_of_Accounts!$A:$A,Chart_of_Accounts!$C:$C,""),"")</f>
        <v>0</v>
      </c>
      <c r="F110" s="10">
        <f>IFERROR(_xlfn.XLOOKUP(D110,Chart_of_Accounts!$A:$A,Chart_of_Accounts!$E:$E,""),"")</f>
        <v>0</v>
      </c>
      <c r="G110" s="10"/>
      <c r="H110" s="11"/>
      <c r="I110" s="11"/>
      <c r="J110" s="11">
        <f>SUM($H$2:H110)-SUM($I$2:I110)</f>
        <v>0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8"/>
      <c r="B111" s="10" t="str">
        <f t="shared" si="3"/>
        <v/>
      </c>
      <c r="C111" s="10"/>
      <c r="D111" s="10"/>
      <c r="E111" s="10">
        <f>IFERROR(_xlfn.XLOOKUP(D111,Chart_of_Accounts!$A:$A,Chart_of_Accounts!$C:$C,""),"")</f>
        <v>0</v>
      </c>
      <c r="F111" s="10">
        <f>IFERROR(_xlfn.XLOOKUP(D111,Chart_of_Accounts!$A:$A,Chart_of_Accounts!$E:$E,""),"")</f>
        <v>0</v>
      </c>
      <c r="G111" s="10"/>
      <c r="H111" s="11"/>
      <c r="I111" s="11"/>
      <c r="J111" s="11">
        <f>SUM($H$2:H111)-SUM($I$2:I111)</f>
        <v>0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8"/>
      <c r="B112" s="10" t="str">
        <f t="shared" si="3"/>
        <v/>
      </c>
      <c r="C112" s="10"/>
      <c r="D112" s="10"/>
      <c r="E112" s="10">
        <f>IFERROR(_xlfn.XLOOKUP(D112,Chart_of_Accounts!$A:$A,Chart_of_Accounts!$C:$C,""),"")</f>
        <v>0</v>
      </c>
      <c r="F112" s="10">
        <f>IFERROR(_xlfn.XLOOKUP(D112,Chart_of_Accounts!$A:$A,Chart_of_Accounts!$E:$E,""),"")</f>
        <v>0</v>
      </c>
      <c r="G112" s="10"/>
      <c r="H112" s="11"/>
      <c r="I112" s="11"/>
      <c r="J112" s="11">
        <f>SUM($H$2:H112)-SUM($I$2:I112)</f>
        <v>0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8"/>
      <c r="B113" s="10" t="str">
        <f t="shared" si="3"/>
        <v/>
      </c>
      <c r="C113" s="10"/>
      <c r="D113" s="10"/>
      <c r="E113" s="10">
        <f>IFERROR(_xlfn.XLOOKUP(D113,Chart_of_Accounts!$A:$A,Chart_of_Accounts!$C:$C,""),"")</f>
        <v>0</v>
      </c>
      <c r="F113" s="10">
        <f>IFERROR(_xlfn.XLOOKUP(D113,Chart_of_Accounts!$A:$A,Chart_of_Accounts!$E:$E,""),"")</f>
        <v>0</v>
      </c>
      <c r="G113" s="10"/>
      <c r="H113" s="11"/>
      <c r="I113" s="11"/>
      <c r="J113" s="11">
        <f>SUM($H$2:H113)-SUM($I$2:I113)</f>
        <v>0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8"/>
      <c r="B114" s="10" t="str">
        <f t="shared" si="3"/>
        <v/>
      </c>
      <c r="C114" s="10"/>
      <c r="D114" s="10"/>
      <c r="E114" s="10">
        <f>IFERROR(_xlfn.XLOOKUP(D114,Chart_of_Accounts!$A:$A,Chart_of_Accounts!$C:$C,""),"")</f>
        <v>0</v>
      </c>
      <c r="F114" s="10">
        <f>IFERROR(_xlfn.XLOOKUP(D114,Chart_of_Accounts!$A:$A,Chart_of_Accounts!$E:$E,""),"")</f>
        <v>0</v>
      </c>
      <c r="G114" s="10"/>
      <c r="H114" s="11"/>
      <c r="I114" s="11"/>
      <c r="J114" s="11">
        <f>SUM($H$2:H114)-SUM($I$2:I114)</f>
        <v>0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8"/>
      <c r="B115" s="10" t="str">
        <f t="shared" si="3"/>
        <v/>
      </c>
      <c r="C115" s="10"/>
      <c r="D115" s="10"/>
      <c r="E115" s="10">
        <f>IFERROR(_xlfn.XLOOKUP(D115,Chart_of_Accounts!$A:$A,Chart_of_Accounts!$C:$C,""),"")</f>
        <v>0</v>
      </c>
      <c r="F115" s="10">
        <f>IFERROR(_xlfn.XLOOKUP(D115,Chart_of_Accounts!$A:$A,Chart_of_Accounts!$E:$E,""),"")</f>
        <v>0</v>
      </c>
      <c r="G115" s="10"/>
      <c r="H115" s="11"/>
      <c r="I115" s="11"/>
      <c r="J115" s="11">
        <f>SUM($H$2:H115)-SUM($I$2:I115)</f>
        <v>0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8"/>
      <c r="B116" s="10" t="str">
        <f t="shared" si="3"/>
        <v/>
      </c>
      <c r="C116" s="10"/>
      <c r="D116" s="10"/>
      <c r="E116" s="10">
        <f>IFERROR(_xlfn.XLOOKUP(D116,Chart_of_Accounts!$A:$A,Chart_of_Accounts!$C:$C,""),"")</f>
        <v>0</v>
      </c>
      <c r="F116" s="10">
        <f>IFERROR(_xlfn.XLOOKUP(D116,Chart_of_Accounts!$A:$A,Chart_of_Accounts!$E:$E,""),"")</f>
        <v>0</v>
      </c>
      <c r="G116" s="10"/>
      <c r="H116" s="11"/>
      <c r="I116" s="11"/>
      <c r="J116" s="11">
        <f>SUM($H$2:H116)-SUM($I$2:I116)</f>
        <v>0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8"/>
      <c r="B117" s="10" t="str">
        <f t="shared" si="3"/>
        <v/>
      </c>
      <c r="C117" s="10"/>
      <c r="D117" s="10"/>
      <c r="E117" s="10">
        <f>IFERROR(_xlfn.XLOOKUP(D117,Chart_of_Accounts!$A:$A,Chart_of_Accounts!$C:$C,""),"")</f>
        <v>0</v>
      </c>
      <c r="F117" s="10">
        <f>IFERROR(_xlfn.XLOOKUP(D117,Chart_of_Accounts!$A:$A,Chart_of_Accounts!$E:$E,""),"")</f>
        <v>0</v>
      </c>
      <c r="G117" s="10"/>
      <c r="H117" s="11"/>
      <c r="I117" s="11"/>
      <c r="J117" s="11">
        <f>SUM($H$2:H117)-SUM($I$2:I117)</f>
        <v>0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8"/>
      <c r="B118" s="10" t="str">
        <f t="shared" si="3"/>
        <v/>
      </c>
      <c r="C118" s="10"/>
      <c r="D118" s="10"/>
      <c r="E118" s="10">
        <f>IFERROR(_xlfn.XLOOKUP(D118,Chart_of_Accounts!$A:$A,Chart_of_Accounts!$C:$C,""),"")</f>
        <v>0</v>
      </c>
      <c r="F118" s="10">
        <f>IFERROR(_xlfn.XLOOKUP(D118,Chart_of_Accounts!$A:$A,Chart_of_Accounts!$E:$E,""),"")</f>
        <v>0</v>
      </c>
      <c r="G118" s="10"/>
      <c r="H118" s="11"/>
      <c r="I118" s="11"/>
      <c r="J118" s="11">
        <f>SUM($H$2:H118)-SUM($I$2:I118)</f>
        <v>0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8"/>
      <c r="B119" s="10" t="str">
        <f t="shared" si="3"/>
        <v/>
      </c>
      <c r="C119" s="10"/>
      <c r="D119" s="10"/>
      <c r="E119" s="10">
        <f>IFERROR(_xlfn.XLOOKUP(D119,Chart_of_Accounts!$A:$A,Chart_of_Accounts!$C:$C,""),"")</f>
        <v>0</v>
      </c>
      <c r="F119" s="10">
        <f>IFERROR(_xlfn.XLOOKUP(D119,Chart_of_Accounts!$A:$A,Chart_of_Accounts!$E:$E,""),"")</f>
        <v>0</v>
      </c>
      <c r="G119" s="10"/>
      <c r="H119" s="11"/>
      <c r="I119" s="11"/>
      <c r="J119" s="11">
        <f>SUM($H$2:H119)-SUM($I$2:I119)</f>
        <v>0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8"/>
      <c r="B120" s="10" t="str">
        <f t="shared" si="3"/>
        <v/>
      </c>
      <c r="C120" s="10"/>
      <c r="D120" s="10"/>
      <c r="E120" s="10">
        <f>IFERROR(_xlfn.XLOOKUP(D120,Chart_of_Accounts!$A:$A,Chart_of_Accounts!$C:$C,""),"")</f>
        <v>0</v>
      </c>
      <c r="F120" s="10">
        <f>IFERROR(_xlfn.XLOOKUP(D120,Chart_of_Accounts!$A:$A,Chart_of_Accounts!$E:$E,""),"")</f>
        <v>0</v>
      </c>
      <c r="G120" s="10"/>
      <c r="H120" s="11"/>
      <c r="I120" s="11"/>
      <c r="J120" s="11">
        <f>SUM($H$2:H120)-SUM($I$2:I120)</f>
        <v>0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8"/>
      <c r="B121" s="10" t="str">
        <f t="shared" si="3"/>
        <v/>
      </c>
      <c r="C121" s="10"/>
      <c r="D121" s="10"/>
      <c r="E121" s="10">
        <f>IFERROR(_xlfn.XLOOKUP(D121,Chart_of_Accounts!$A:$A,Chart_of_Accounts!$C:$C,""),"")</f>
        <v>0</v>
      </c>
      <c r="F121" s="10">
        <f>IFERROR(_xlfn.XLOOKUP(D121,Chart_of_Accounts!$A:$A,Chart_of_Accounts!$E:$E,""),"")</f>
        <v>0</v>
      </c>
      <c r="G121" s="10"/>
      <c r="H121" s="11"/>
      <c r="I121" s="11"/>
      <c r="J121" s="11">
        <f>SUM($H$2:H121)-SUM($I$2:I121)</f>
        <v>0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8"/>
      <c r="B122" s="10" t="str">
        <f t="shared" si="3"/>
        <v/>
      </c>
      <c r="C122" s="10"/>
      <c r="D122" s="10"/>
      <c r="E122" s="10">
        <f>IFERROR(_xlfn.XLOOKUP(D122,Chart_of_Accounts!$A:$A,Chart_of_Accounts!$C:$C,""),"")</f>
        <v>0</v>
      </c>
      <c r="F122" s="10">
        <f>IFERROR(_xlfn.XLOOKUP(D122,Chart_of_Accounts!$A:$A,Chart_of_Accounts!$E:$E,""),"")</f>
        <v>0</v>
      </c>
      <c r="G122" s="10"/>
      <c r="H122" s="11"/>
      <c r="I122" s="11"/>
      <c r="J122" s="11">
        <f>SUM($H$2:H122)-SUM($I$2:I122)</f>
        <v>0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8"/>
      <c r="B123" s="10" t="str">
        <f t="shared" si="3"/>
        <v/>
      </c>
      <c r="C123" s="10"/>
      <c r="D123" s="10"/>
      <c r="E123" s="10">
        <f>IFERROR(_xlfn.XLOOKUP(D123,Chart_of_Accounts!$A:$A,Chart_of_Accounts!$C:$C,""),"")</f>
        <v>0</v>
      </c>
      <c r="F123" s="10">
        <f>IFERROR(_xlfn.XLOOKUP(D123,Chart_of_Accounts!$A:$A,Chart_of_Accounts!$E:$E,""),"")</f>
        <v>0</v>
      </c>
      <c r="G123" s="10"/>
      <c r="H123" s="11"/>
      <c r="I123" s="11"/>
      <c r="J123" s="11">
        <f>SUM($H$2:H123)-SUM($I$2:I123)</f>
        <v>0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8"/>
      <c r="B124" s="10" t="str">
        <f t="shared" si="3"/>
        <v/>
      </c>
      <c r="C124" s="10"/>
      <c r="D124" s="10"/>
      <c r="E124" s="10">
        <f>IFERROR(_xlfn.XLOOKUP(D124,Chart_of_Accounts!$A:$A,Chart_of_Accounts!$C:$C,""),"")</f>
        <v>0</v>
      </c>
      <c r="F124" s="10">
        <f>IFERROR(_xlfn.XLOOKUP(D124,Chart_of_Accounts!$A:$A,Chart_of_Accounts!$E:$E,""),"")</f>
        <v>0</v>
      </c>
      <c r="G124" s="10"/>
      <c r="H124" s="11"/>
      <c r="I124" s="11"/>
      <c r="J124" s="11">
        <f>SUM($H$2:H124)-SUM($I$2:I124)</f>
        <v>0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8"/>
      <c r="B125" s="10" t="str">
        <f t="shared" si="3"/>
        <v/>
      </c>
      <c r="C125" s="10"/>
      <c r="D125" s="10"/>
      <c r="E125" s="10">
        <f>IFERROR(_xlfn.XLOOKUP(D125,Chart_of_Accounts!$A:$A,Chart_of_Accounts!$C:$C,""),"")</f>
        <v>0</v>
      </c>
      <c r="F125" s="10">
        <f>IFERROR(_xlfn.XLOOKUP(D125,Chart_of_Accounts!$A:$A,Chart_of_Accounts!$E:$E,""),"")</f>
        <v>0</v>
      </c>
      <c r="G125" s="10"/>
      <c r="H125" s="11"/>
      <c r="I125" s="11"/>
      <c r="J125" s="11">
        <f>SUM($H$2:H125)-SUM($I$2:I125)</f>
        <v>0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8"/>
      <c r="B126" s="10" t="str">
        <f t="shared" si="3"/>
        <v/>
      </c>
      <c r="C126" s="10"/>
      <c r="D126" s="10"/>
      <c r="E126" s="10">
        <f>IFERROR(_xlfn.XLOOKUP(D126,Chart_of_Accounts!$A:$A,Chart_of_Accounts!$C:$C,""),"")</f>
        <v>0</v>
      </c>
      <c r="F126" s="10">
        <f>IFERROR(_xlfn.XLOOKUP(D126,Chart_of_Accounts!$A:$A,Chart_of_Accounts!$E:$E,""),"")</f>
        <v>0</v>
      </c>
      <c r="G126" s="10"/>
      <c r="H126" s="11"/>
      <c r="I126" s="11"/>
      <c r="J126" s="11">
        <f>SUM($H$2:H126)-SUM($I$2:I126)</f>
        <v>0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8"/>
      <c r="B127" s="10" t="str">
        <f t="shared" si="3"/>
        <v/>
      </c>
      <c r="C127" s="10"/>
      <c r="D127" s="10"/>
      <c r="E127" s="10">
        <f>IFERROR(_xlfn.XLOOKUP(D127,Chart_of_Accounts!$A:$A,Chart_of_Accounts!$C:$C,""),"")</f>
        <v>0</v>
      </c>
      <c r="F127" s="10">
        <f>IFERROR(_xlfn.XLOOKUP(D127,Chart_of_Accounts!$A:$A,Chart_of_Accounts!$E:$E,""),"")</f>
        <v>0</v>
      </c>
      <c r="G127" s="10"/>
      <c r="H127" s="11"/>
      <c r="I127" s="11"/>
      <c r="J127" s="11">
        <f>SUM($H$2:H127)-SUM($I$2:I127)</f>
        <v>0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8"/>
      <c r="B128" s="10" t="str">
        <f t="shared" si="3"/>
        <v/>
      </c>
      <c r="C128" s="10"/>
      <c r="D128" s="10"/>
      <c r="E128" s="10">
        <f>IFERROR(_xlfn.XLOOKUP(D128,Chart_of_Accounts!$A:$A,Chart_of_Accounts!$C:$C,""),"")</f>
        <v>0</v>
      </c>
      <c r="F128" s="10">
        <f>IFERROR(_xlfn.XLOOKUP(D128,Chart_of_Accounts!$A:$A,Chart_of_Accounts!$E:$E,""),"")</f>
        <v>0</v>
      </c>
      <c r="G128" s="10"/>
      <c r="H128" s="11"/>
      <c r="I128" s="11"/>
      <c r="J128" s="11">
        <f>SUM($H$2:H128)-SUM($I$2:I128)</f>
        <v>0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8"/>
      <c r="B129" s="10" t="str">
        <f t="shared" si="3"/>
        <v/>
      </c>
      <c r="C129" s="10"/>
      <c r="D129" s="10"/>
      <c r="E129" s="10">
        <f>IFERROR(_xlfn.XLOOKUP(D129,Chart_of_Accounts!$A:$A,Chart_of_Accounts!$C:$C,""),"")</f>
        <v>0</v>
      </c>
      <c r="F129" s="10">
        <f>IFERROR(_xlfn.XLOOKUP(D129,Chart_of_Accounts!$A:$A,Chart_of_Accounts!$E:$E,""),"")</f>
        <v>0</v>
      </c>
      <c r="G129" s="10"/>
      <c r="H129" s="11"/>
      <c r="I129" s="11"/>
      <c r="J129" s="11">
        <f>SUM($H$2:H129)-SUM($I$2:I129)</f>
        <v>0</v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8"/>
      <c r="B130" s="10" t="str">
        <f t="shared" ref="B130:B161" si="4">IF(A130="","",TEXT(A130,"mmm-yy"))</f>
        <v/>
      </c>
      <c r="C130" s="10"/>
      <c r="D130" s="10"/>
      <c r="E130" s="10">
        <f>IFERROR(_xlfn.XLOOKUP(D130,Chart_of_Accounts!$A:$A,Chart_of_Accounts!$C:$C,""),"")</f>
        <v>0</v>
      </c>
      <c r="F130" s="10">
        <f>IFERROR(_xlfn.XLOOKUP(D130,Chart_of_Accounts!$A:$A,Chart_of_Accounts!$E:$E,""),"")</f>
        <v>0</v>
      </c>
      <c r="G130" s="10"/>
      <c r="H130" s="11"/>
      <c r="I130" s="11"/>
      <c r="J130" s="11">
        <f>SUM($H$2:H130)-SUM($I$2:I130)</f>
        <v>0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8"/>
      <c r="B131" s="10" t="str">
        <f t="shared" si="4"/>
        <v/>
      </c>
      <c r="C131" s="10"/>
      <c r="D131" s="10"/>
      <c r="E131" s="10">
        <f>IFERROR(_xlfn.XLOOKUP(D131,Chart_of_Accounts!$A:$A,Chart_of_Accounts!$C:$C,""),"")</f>
        <v>0</v>
      </c>
      <c r="F131" s="10">
        <f>IFERROR(_xlfn.XLOOKUP(D131,Chart_of_Accounts!$A:$A,Chart_of_Accounts!$E:$E,""),"")</f>
        <v>0</v>
      </c>
      <c r="G131" s="10"/>
      <c r="H131" s="11"/>
      <c r="I131" s="11"/>
      <c r="J131" s="11">
        <f>SUM($H$2:H131)-SUM($I$2:I131)</f>
        <v>0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8"/>
      <c r="B132" s="10" t="str">
        <f t="shared" si="4"/>
        <v/>
      </c>
      <c r="C132" s="10"/>
      <c r="D132" s="10"/>
      <c r="E132" s="10">
        <f>IFERROR(_xlfn.XLOOKUP(D132,Chart_of_Accounts!$A:$A,Chart_of_Accounts!$C:$C,""),"")</f>
        <v>0</v>
      </c>
      <c r="F132" s="10">
        <f>IFERROR(_xlfn.XLOOKUP(D132,Chart_of_Accounts!$A:$A,Chart_of_Accounts!$E:$E,""),"")</f>
        <v>0</v>
      </c>
      <c r="G132" s="10"/>
      <c r="H132" s="11"/>
      <c r="I132" s="11"/>
      <c r="J132" s="11">
        <f>SUM($H$2:H132)-SUM($I$2:I132)</f>
        <v>0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8"/>
      <c r="B133" s="10" t="str">
        <f t="shared" si="4"/>
        <v/>
      </c>
      <c r="C133" s="10"/>
      <c r="D133" s="10"/>
      <c r="E133" s="10">
        <f>IFERROR(_xlfn.XLOOKUP(D133,Chart_of_Accounts!$A:$A,Chart_of_Accounts!$C:$C,""),"")</f>
        <v>0</v>
      </c>
      <c r="F133" s="10">
        <f>IFERROR(_xlfn.XLOOKUP(D133,Chart_of_Accounts!$A:$A,Chart_of_Accounts!$E:$E,""),"")</f>
        <v>0</v>
      </c>
      <c r="G133" s="10"/>
      <c r="H133" s="11"/>
      <c r="I133" s="11"/>
      <c r="J133" s="11">
        <f>SUM($H$2:H133)-SUM($I$2:I133)</f>
        <v>0</v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8"/>
      <c r="B134" s="10" t="str">
        <f t="shared" si="4"/>
        <v/>
      </c>
      <c r="C134" s="10"/>
      <c r="D134" s="10"/>
      <c r="E134" s="10">
        <f>IFERROR(_xlfn.XLOOKUP(D134,Chart_of_Accounts!$A:$A,Chart_of_Accounts!$C:$C,""),"")</f>
        <v>0</v>
      </c>
      <c r="F134" s="10">
        <f>IFERROR(_xlfn.XLOOKUP(D134,Chart_of_Accounts!$A:$A,Chart_of_Accounts!$E:$E,""),"")</f>
        <v>0</v>
      </c>
      <c r="G134" s="10"/>
      <c r="H134" s="11"/>
      <c r="I134" s="11"/>
      <c r="J134" s="11">
        <f>SUM($H$2:H134)-SUM($I$2:I134)</f>
        <v>0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8"/>
      <c r="B135" s="10" t="str">
        <f t="shared" si="4"/>
        <v/>
      </c>
      <c r="C135" s="10"/>
      <c r="D135" s="10"/>
      <c r="E135" s="10">
        <f>IFERROR(_xlfn.XLOOKUP(D135,Chart_of_Accounts!$A:$A,Chart_of_Accounts!$C:$C,""),"")</f>
        <v>0</v>
      </c>
      <c r="F135" s="10">
        <f>IFERROR(_xlfn.XLOOKUP(D135,Chart_of_Accounts!$A:$A,Chart_of_Accounts!$E:$E,""),"")</f>
        <v>0</v>
      </c>
      <c r="G135" s="10"/>
      <c r="H135" s="11"/>
      <c r="I135" s="11"/>
      <c r="J135" s="11">
        <f>SUM($H$2:H135)-SUM($I$2:I135)</f>
        <v>0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8"/>
      <c r="B136" s="10" t="str">
        <f t="shared" si="4"/>
        <v/>
      </c>
      <c r="C136" s="10"/>
      <c r="D136" s="10"/>
      <c r="E136" s="10">
        <f>IFERROR(_xlfn.XLOOKUP(D136,Chart_of_Accounts!$A:$A,Chart_of_Accounts!$C:$C,""),"")</f>
        <v>0</v>
      </c>
      <c r="F136" s="10">
        <f>IFERROR(_xlfn.XLOOKUP(D136,Chart_of_Accounts!$A:$A,Chart_of_Accounts!$E:$E,""),"")</f>
        <v>0</v>
      </c>
      <c r="G136" s="10"/>
      <c r="H136" s="11"/>
      <c r="I136" s="11"/>
      <c r="J136" s="11">
        <f>SUM($H$2:H136)-SUM($I$2:I136)</f>
        <v>0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8"/>
      <c r="B137" s="10" t="str">
        <f t="shared" si="4"/>
        <v/>
      </c>
      <c r="C137" s="10"/>
      <c r="D137" s="10"/>
      <c r="E137" s="10">
        <f>IFERROR(_xlfn.XLOOKUP(D137,Chart_of_Accounts!$A:$A,Chart_of_Accounts!$C:$C,""),"")</f>
        <v>0</v>
      </c>
      <c r="F137" s="10">
        <f>IFERROR(_xlfn.XLOOKUP(D137,Chart_of_Accounts!$A:$A,Chart_of_Accounts!$E:$E,""),"")</f>
        <v>0</v>
      </c>
      <c r="G137" s="10"/>
      <c r="H137" s="11"/>
      <c r="I137" s="11"/>
      <c r="J137" s="11">
        <f>SUM($H$2:H137)-SUM($I$2:I137)</f>
        <v>0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8"/>
      <c r="B138" s="10" t="str">
        <f t="shared" si="4"/>
        <v/>
      </c>
      <c r="C138" s="10"/>
      <c r="D138" s="10"/>
      <c r="E138" s="10">
        <f>IFERROR(_xlfn.XLOOKUP(D138,Chart_of_Accounts!$A:$A,Chart_of_Accounts!$C:$C,""),"")</f>
        <v>0</v>
      </c>
      <c r="F138" s="10">
        <f>IFERROR(_xlfn.XLOOKUP(D138,Chart_of_Accounts!$A:$A,Chart_of_Accounts!$E:$E,""),"")</f>
        <v>0</v>
      </c>
      <c r="G138" s="10"/>
      <c r="H138" s="11"/>
      <c r="I138" s="11"/>
      <c r="J138" s="11">
        <f>SUM($H$2:H138)-SUM($I$2:I138)</f>
        <v>0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8"/>
      <c r="B139" s="10" t="str">
        <f t="shared" si="4"/>
        <v/>
      </c>
      <c r="C139" s="10"/>
      <c r="D139" s="10"/>
      <c r="E139" s="10">
        <f>IFERROR(_xlfn.XLOOKUP(D139,Chart_of_Accounts!$A:$A,Chart_of_Accounts!$C:$C,""),"")</f>
        <v>0</v>
      </c>
      <c r="F139" s="10">
        <f>IFERROR(_xlfn.XLOOKUP(D139,Chart_of_Accounts!$A:$A,Chart_of_Accounts!$E:$E,""),"")</f>
        <v>0</v>
      </c>
      <c r="G139" s="10"/>
      <c r="H139" s="11"/>
      <c r="I139" s="11"/>
      <c r="J139" s="11">
        <f>SUM($H$2:H139)-SUM($I$2:I139)</f>
        <v>0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8"/>
      <c r="B140" s="10" t="str">
        <f t="shared" si="4"/>
        <v/>
      </c>
      <c r="C140" s="10"/>
      <c r="D140" s="10"/>
      <c r="E140" s="10">
        <f>IFERROR(_xlfn.XLOOKUP(D140,Chart_of_Accounts!$A:$A,Chart_of_Accounts!$C:$C,""),"")</f>
        <v>0</v>
      </c>
      <c r="F140" s="10">
        <f>IFERROR(_xlfn.XLOOKUP(D140,Chart_of_Accounts!$A:$A,Chart_of_Accounts!$E:$E,""),"")</f>
        <v>0</v>
      </c>
      <c r="G140" s="10"/>
      <c r="H140" s="11"/>
      <c r="I140" s="11"/>
      <c r="J140" s="11">
        <f>SUM($H$2:H140)-SUM($I$2:I140)</f>
        <v>0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8"/>
      <c r="B141" s="10" t="str">
        <f t="shared" si="4"/>
        <v/>
      </c>
      <c r="C141" s="10"/>
      <c r="D141" s="10"/>
      <c r="E141" s="10">
        <f>IFERROR(_xlfn.XLOOKUP(D141,Chart_of_Accounts!$A:$A,Chart_of_Accounts!$C:$C,""),"")</f>
        <v>0</v>
      </c>
      <c r="F141" s="10">
        <f>IFERROR(_xlfn.XLOOKUP(D141,Chart_of_Accounts!$A:$A,Chart_of_Accounts!$E:$E,""),"")</f>
        <v>0</v>
      </c>
      <c r="G141" s="10"/>
      <c r="H141" s="11"/>
      <c r="I141" s="11"/>
      <c r="J141" s="11">
        <f>SUM($H$2:H141)-SUM($I$2:I141)</f>
        <v>0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8"/>
      <c r="B142" s="10" t="str">
        <f t="shared" si="4"/>
        <v/>
      </c>
      <c r="C142" s="10"/>
      <c r="D142" s="10"/>
      <c r="E142" s="10">
        <f>IFERROR(_xlfn.XLOOKUP(D142,Chart_of_Accounts!$A:$A,Chart_of_Accounts!$C:$C,""),"")</f>
        <v>0</v>
      </c>
      <c r="F142" s="10">
        <f>IFERROR(_xlfn.XLOOKUP(D142,Chart_of_Accounts!$A:$A,Chart_of_Accounts!$E:$E,""),"")</f>
        <v>0</v>
      </c>
      <c r="G142" s="10"/>
      <c r="H142" s="11"/>
      <c r="I142" s="11"/>
      <c r="J142" s="11">
        <f>SUM($H$2:H142)-SUM($I$2:I142)</f>
        <v>0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8"/>
      <c r="B143" s="10" t="str">
        <f t="shared" si="4"/>
        <v/>
      </c>
      <c r="C143" s="10"/>
      <c r="D143" s="10"/>
      <c r="E143" s="10">
        <f>IFERROR(_xlfn.XLOOKUP(D143,Chart_of_Accounts!$A:$A,Chart_of_Accounts!$C:$C,""),"")</f>
        <v>0</v>
      </c>
      <c r="F143" s="10">
        <f>IFERROR(_xlfn.XLOOKUP(D143,Chart_of_Accounts!$A:$A,Chart_of_Accounts!$E:$E,""),"")</f>
        <v>0</v>
      </c>
      <c r="G143" s="10"/>
      <c r="H143" s="11"/>
      <c r="I143" s="11"/>
      <c r="J143" s="11">
        <f>SUM($H$2:H143)-SUM($I$2:I143)</f>
        <v>0</v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8"/>
      <c r="B144" s="10" t="str">
        <f t="shared" si="4"/>
        <v/>
      </c>
      <c r="C144" s="10"/>
      <c r="D144" s="10"/>
      <c r="E144" s="10">
        <f>IFERROR(_xlfn.XLOOKUP(D144,Chart_of_Accounts!$A:$A,Chart_of_Accounts!$C:$C,""),"")</f>
        <v>0</v>
      </c>
      <c r="F144" s="10">
        <f>IFERROR(_xlfn.XLOOKUP(D144,Chart_of_Accounts!$A:$A,Chart_of_Accounts!$E:$E,""),"")</f>
        <v>0</v>
      </c>
      <c r="G144" s="10"/>
      <c r="H144" s="11"/>
      <c r="I144" s="11"/>
      <c r="J144" s="11">
        <f>SUM($H$2:H144)-SUM($I$2:I144)</f>
        <v>0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8"/>
      <c r="B145" s="10" t="str">
        <f t="shared" si="4"/>
        <v/>
      </c>
      <c r="C145" s="10"/>
      <c r="D145" s="10"/>
      <c r="E145" s="10">
        <f>IFERROR(_xlfn.XLOOKUP(D145,Chart_of_Accounts!$A:$A,Chart_of_Accounts!$C:$C,""),"")</f>
        <v>0</v>
      </c>
      <c r="F145" s="10">
        <f>IFERROR(_xlfn.XLOOKUP(D145,Chart_of_Accounts!$A:$A,Chart_of_Accounts!$E:$E,""),"")</f>
        <v>0</v>
      </c>
      <c r="G145" s="10"/>
      <c r="H145" s="11"/>
      <c r="I145" s="11"/>
      <c r="J145" s="11">
        <f>SUM($H$2:H145)-SUM($I$2:I145)</f>
        <v>0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8"/>
      <c r="B146" s="10" t="str">
        <f t="shared" si="4"/>
        <v/>
      </c>
      <c r="C146" s="10"/>
      <c r="D146" s="10"/>
      <c r="E146" s="10">
        <f>IFERROR(_xlfn.XLOOKUP(D146,Chart_of_Accounts!$A:$A,Chart_of_Accounts!$C:$C,""),"")</f>
        <v>0</v>
      </c>
      <c r="F146" s="10">
        <f>IFERROR(_xlfn.XLOOKUP(D146,Chart_of_Accounts!$A:$A,Chart_of_Accounts!$E:$E,""),"")</f>
        <v>0</v>
      </c>
      <c r="G146" s="10"/>
      <c r="H146" s="11"/>
      <c r="I146" s="11"/>
      <c r="J146" s="11">
        <f>SUM($H$2:H146)-SUM($I$2:I146)</f>
        <v>0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8"/>
      <c r="B147" s="10" t="str">
        <f t="shared" si="4"/>
        <v/>
      </c>
      <c r="C147" s="10"/>
      <c r="D147" s="10"/>
      <c r="E147" s="10">
        <f>IFERROR(_xlfn.XLOOKUP(D147,Chart_of_Accounts!$A:$A,Chart_of_Accounts!$C:$C,""),"")</f>
        <v>0</v>
      </c>
      <c r="F147" s="10">
        <f>IFERROR(_xlfn.XLOOKUP(D147,Chart_of_Accounts!$A:$A,Chart_of_Accounts!$E:$E,""),"")</f>
        <v>0</v>
      </c>
      <c r="G147" s="10"/>
      <c r="H147" s="11"/>
      <c r="I147" s="11"/>
      <c r="J147" s="11">
        <f>SUM($H$2:H147)-SUM($I$2:I147)</f>
        <v>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8"/>
      <c r="B148" s="10" t="str">
        <f t="shared" si="4"/>
        <v/>
      </c>
      <c r="C148" s="10"/>
      <c r="D148" s="10"/>
      <c r="E148" s="10">
        <f>IFERROR(_xlfn.XLOOKUP(D148,Chart_of_Accounts!$A:$A,Chart_of_Accounts!$C:$C,""),"")</f>
        <v>0</v>
      </c>
      <c r="F148" s="10">
        <f>IFERROR(_xlfn.XLOOKUP(D148,Chart_of_Accounts!$A:$A,Chart_of_Accounts!$E:$E,""),"")</f>
        <v>0</v>
      </c>
      <c r="G148" s="10"/>
      <c r="H148" s="11"/>
      <c r="I148" s="11"/>
      <c r="J148" s="11">
        <f>SUM($H$2:H148)-SUM($I$2:I148)</f>
        <v>0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8"/>
      <c r="B149" s="10" t="str">
        <f t="shared" si="4"/>
        <v/>
      </c>
      <c r="C149" s="10"/>
      <c r="D149" s="10"/>
      <c r="E149" s="10">
        <f>IFERROR(_xlfn.XLOOKUP(D149,Chart_of_Accounts!$A:$A,Chart_of_Accounts!$C:$C,""),"")</f>
        <v>0</v>
      </c>
      <c r="F149" s="10">
        <f>IFERROR(_xlfn.XLOOKUP(D149,Chart_of_Accounts!$A:$A,Chart_of_Accounts!$E:$E,""),"")</f>
        <v>0</v>
      </c>
      <c r="G149" s="10"/>
      <c r="H149" s="11"/>
      <c r="I149" s="11"/>
      <c r="J149" s="11">
        <f>SUM($H$2:H149)-SUM($I$2:I149)</f>
        <v>0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8"/>
      <c r="B150" s="10" t="str">
        <f t="shared" si="4"/>
        <v/>
      </c>
      <c r="C150" s="10"/>
      <c r="D150" s="10"/>
      <c r="E150" s="10">
        <f>IFERROR(_xlfn.XLOOKUP(D150,Chart_of_Accounts!$A:$A,Chart_of_Accounts!$C:$C,""),"")</f>
        <v>0</v>
      </c>
      <c r="F150" s="10">
        <f>IFERROR(_xlfn.XLOOKUP(D150,Chart_of_Accounts!$A:$A,Chart_of_Accounts!$E:$E,""),"")</f>
        <v>0</v>
      </c>
      <c r="G150" s="10"/>
      <c r="H150" s="11"/>
      <c r="I150" s="11"/>
      <c r="J150" s="11">
        <f>SUM($H$2:H150)-SUM($I$2:I150)</f>
        <v>0</v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8"/>
      <c r="B151" s="10" t="str">
        <f t="shared" si="4"/>
        <v/>
      </c>
      <c r="C151" s="10"/>
      <c r="D151" s="10"/>
      <c r="E151" s="10">
        <f>IFERROR(_xlfn.XLOOKUP(D151,Chart_of_Accounts!$A:$A,Chart_of_Accounts!$C:$C,""),"")</f>
        <v>0</v>
      </c>
      <c r="F151" s="10">
        <f>IFERROR(_xlfn.XLOOKUP(D151,Chart_of_Accounts!$A:$A,Chart_of_Accounts!$E:$E,""),"")</f>
        <v>0</v>
      </c>
      <c r="G151" s="10"/>
      <c r="H151" s="11"/>
      <c r="I151" s="11"/>
      <c r="J151" s="11">
        <f>SUM($H$2:H151)-SUM($I$2:I151)</f>
        <v>0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8"/>
      <c r="B152" s="10" t="str">
        <f t="shared" si="4"/>
        <v/>
      </c>
      <c r="C152" s="10"/>
      <c r="D152" s="10"/>
      <c r="E152" s="10">
        <f>IFERROR(_xlfn.XLOOKUP(D152,Chart_of_Accounts!$A:$A,Chart_of_Accounts!$C:$C,""),"")</f>
        <v>0</v>
      </c>
      <c r="F152" s="10">
        <f>IFERROR(_xlfn.XLOOKUP(D152,Chart_of_Accounts!$A:$A,Chart_of_Accounts!$E:$E,""),"")</f>
        <v>0</v>
      </c>
      <c r="G152" s="10"/>
      <c r="H152" s="11"/>
      <c r="I152" s="11"/>
      <c r="J152" s="11">
        <f>SUM($H$2:H152)-SUM($I$2:I152)</f>
        <v>0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8"/>
      <c r="B153" s="10" t="str">
        <f t="shared" si="4"/>
        <v/>
      </c>
      <c r="C153" s="10"/>
      <c r="D153" s="10"/>
      <c r="E153" s="10">
        <f>IFERROR(_xlfn.XLOOKUP(D153,Chart_of_Accounts!$A:$A,Chart_of_Accounts!$C:$C,""),"")</f>
        <v>0</v>
      </c>
      <c r="F153" s="10">
        <f>IFERROR(_xlfn.XLOOKUP(D153,Chart_of_Accounts!$A:$A,Chart_of_Accounts!$E:$E,""),"")</f>
        <v>0</v>
      </c>
      <c r="G153" s="10"/>
      <c r="H153" s="11"/>
      <c r="I153" s="11"/>
      <c r="J153" s="11">
        <f>SUM($H$2:H153)-SUM($I$2:I153)</f>
        <v>0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8"/>
      <c r="B154" s="10" t="str">
        <f t="shared" si="4"/>
        <v/>
      </c>
      <c r="C154" s="10"/>
      <c r="D154" s="10"/>
      <c r="E154" s="10">
        <f>IFERROR(_xlfn.XLOOKUP(D154,Chart_of_Accounts!$A:$A,Chart_of_Accounts!$C:$C,""),"")</f>
        <v>0</v>
      </c>
      <c r="F154" s="10">
        <f>IFERROR(_xlfn.XLOOKUP(D154,Chart_of_Accounts!$A:$A,Chart_of_Accounts!$E:$E,""),"")</f>
        <v>0</v>
      </c>
      <c r="G154" s="10"/>
      <c r="H154" s="11"/>
      <c r="I154" s="11"/>
      <c r="J154" s="11">
        <f>SUM($H$2:H154)-SUM($I$2:I154)</f>
        <v>0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8"/>
      <c r="B155" s="10" t="str">
        <f t="shared" si="4"/>
        <v/>
      </c>
      <c r="C155" s="10"/>
      <c r="D155" s="10"/>
      <c r="E155" s="10">
        <f>IFERROR(_xlfn.XLOOKUP(D155,Chart_of_Accounts!$A:$A,Chart_of_Accounts!$C:$C,""),"")</f>
        <v>0</v>
      </c>
      <c r="F155" s="10">
        <f>IFERROR(_xlfn.XLOOKUP(D155,Chart_of_Accounts!$A:$A,Chart_of_Accounts!$E:$E,""),"")</f>
        <v>0</v>
      </c>
      <c r="G155" s="10"/>
      <c r="H155" s="11"/>
      <c r="I155" s="11"/>
      <c r="J155" s="11">
        <f>SUM($H$2:H155)-SUM($I$2:I155)</f>
        <v>0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8"/>
      <c r="B156" s="10" t="str">
        <f t="shared" si="4"/>
        <v/>
      </c>
      <c r="C156" s="10"/>
      <c r="D156" s="10"/>
      <c r="E156" s="10">
        <f>IFERROR(_xlfn.XLOOKUP(D156,Chart_of_Accounts!$A:$A,Chart_of_Accounts!$C:$C,""),"")</f>
        <v>0</v>
      </c>
      <c r="F156" s="10">
        <f>IFERROR(_xlfn.XLOOKUP(D156,Chart_of_Accounts!$A:$A,Chart_of_Accounts!$E:$E,""),"")</f>
        <v>0</v>
      </c>
      <c r="G156" s="10"/>
      <c r="H156" s="11"/>
      <c r="I156" s="11"/>
      <c r="J156" s="11">
        <f>SUM($H$2:H156)-SUM($I$2:I156)</f>
        <v>0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8"/>
      <c r="B157" s="10" t="str">
        <f t="shared" si="4"/>
        <v/>
      </c>
      <c r="C157" s="10"/>
      <c r="D157" s="10"/>
      <c r="E157" s="10">
        <f>IFERROR(_xlfn.XLOOKUP(D157,Chart_of_Accounts!$A:$A,Chart_of_Accounts!$C:$C,""),"")</f>
        <v>0</v>
      </c>
      <c r="F157" s="10">
        <f>IFERROR(_xlfn.XLOOKUP(D157,Chart_of_Accounts!$A:$A,Chart_of_Accounts!$E:$E,""),"")</f>
        <v>0</v>
      </c>
      <c r="G157" s="10"/>
      <c r="H157" s="11"/>
      <c r="I157" s="11"/>
      <c r="J157" s="11">
        <f>SUM($H$2:H157)-SUM($I$2:I157)</f>
        <v>0</v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8"/>
      <c r="B158" s="10" t="str">
        <f t="shared" si="4"/>
        <v/>
      </c>
      <c r="C158" s="10"/>
      <c r="D158" s="10"/>
      <c r="E158" s="10">
        <f>IFERROR(_xlfn.XLOOKUP(D158,Chart_of_Accounts!$A:$A,Chart_of_Accounts!$C:$C,""),"")</f>
        <v>0</v>
      </c>
      <c r="F158" s="10">
        <f>IFERROR(_xlfn.XLOOKUP(D158,Chart_of_Accounts!$A:$A,Chart_of_Accounts!$E:$E,""),"")</f>
        <v>0</v>
      </c>
      <c r="G158" s="10"/>
      <c r="H158" s="11"/>
      <c r="I158" s="11"/>
      <c r="J158" s="11">
        <f>SUM($H$2:H158)-SUM($I$2:I158)</f>
        <v>0</v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8"/>
      <c r="B159" s="10" t="str">
        <f t="shared" si="4"/>
        <v/>
      </c>
      <c r="C159" s="10"/>
      <c r="D159" s="10"/>
      <c r="E159" s="10">
        <f>IFERROR(_xlfn.XLOOKUP(D159,Chart_of_Accounts!$A:$A,Chart_of_Accounts!$C:$C,""),"")</f>
        <v>0</v>
      </c>
      <c r="F159" s="10">
        <f>IFERROR(_xlfn.XLOOKUP(D159,Chart_of_Accounts!$A:$A,Chart_of_Accounts!$E:$E,""),"")</f>
        <v>0</v>
      </c>
      <c r="G159" s="10"/>
      <c r="H159" s="11"/>
      <c r="I159" s="11"/>
      <c r="J159" s="11">
        <f>SUM($H$2:H159)-SUM($I$2:I159)</f>
        <v>0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8"/>
      <c r="B160" s="10" t="str">
        <f t="shared" si="4"/>
        <v/>
      </c>
      <c r="C160" s="10"/>
      <c r="D160" s="10"/>
      <c r="E160" s="10">
        <f>IFERROR(_xlfn.XLOOKUP(D160,Chart_of_Accounts!$A:$A,Chart_of_Accounts!$C:$C,""),"")</f>
        <v>0</v>
      </c>
      <c r="F160" s="10">
        <f>IFERROR(_xlfn.XLOOKUP(D160,Chart_of_Accounts!$A:$A,Chart_of_Accounts!$E:$E,""),"")</f>
        <v>0</v>
      </c>
      <c r="G160" s="10"/>
      <c r="H160" s="11"/>
      <c r="I160" s="11"/>
      <c r="J160" s="11">
        <f>SUM($H$2:H160)-SUM($I$2:I160)</f>
        <v>0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8"/>
      <c r="B161" s="10" t="str">
        <f t="shared" si="4"/>
        <v/>
      </c>
      <c r="C161" s="10"/>
      <c r="D161" s="10"/>
      <c r="E161" s="10">
        <f>IFERROR(_xlfn.XLOOKUP(D161,Chart_of_Accounts!$A:$A,Chart_of_Accounts!$C:$C,""),"")</f>
        <v>0</v>
      </c>
      <c r="F161" s="10">
        <f>IFERROR(_xlfn.XLOOKUP(D161,Chart_of_Accounts!$A:$A,Chart_of_Accounts!$E:$E,""),"")</f>
        <v>0</v>
      </c>
      <c r="G161" s="10"/>
      <c r="H161" s="11"/>
      <c r="I161" s="11"/>
      <c r="J161" s="11">
        <f>SUM($H$2:H161)-SUM($I$2:I161)</f>
        <v>0</v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8"/>
      <c r="B162" s="10" t="str">
        <f t="shared" ref="B162:B193" si="5">IF(A162="","",TEXT(A162,"mmm-yy"))</f>
        <v/>
      </c>
      <c r="C162" s="10"/>
      <c r="D162" s="10"/>
      <c r="E162" s="10">
        <f>IFERROR(_xlfn.XLOOKUP(D162,Chart_of_Accounts!$A:$A,Chart_of_Accounts!$C:$C,""),"")</f>
        <v>0</v>
      </c>
      <c r="F162" s="10">
        <f>IFERROR(_xlfn.XLOOKUP(D162,Chart_of_Accounts!$A:$A,Chart_of_Accounts!$E:$E,""),"")</f>
        <v>0</v>
      </c>
      <c r="G162" s="10"/>
      <c r="H162" s="11"/>
      <c r="I162" s="11"/>
      <c r="J162" s="11">
        <f>SUM($H$2:H162)-SUM($I$2:I162)</f>
        <v>0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8"/>
      <c r="B163" s="10" t="str">
        <f t="shared" si="5"/>
        <v/>
      </c>
      <c r="C163" s="10"/>
      <c r="D163" s="10"/>
      <c r="E163" s="10">
        <f>IFERROR(_xlfn.XLOOKUP(D163,Chart_of_Accounts!$A:$A,Chart_of_Accounts!$C:$C,""),"")</f>
        <v>0</v>
      </c>
      <c r="F163" s="10">
        <f>IFERROR(_xlfn.XLOOKUP(D163,Chart_of_Accounts!$A:$A,Chart_of_Accounts!$E:$E,""),"")</f>
        <v>0</v>
      </c>
      <c r="G163" s="10"/>
      <c r="H163" s="11"/>
      <c r="I163" s="11"/>
      <c r="J163" s="11">
        <f>SUM($H$2:H163)-SUM($I$2:I163)</f>
        <v>0</v>
      </c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8"/>
      <c r="B164" s="10" t="str">
        <f t="shared" si="5"/>
        <v/>
      </c>
      <c r="C164" s="10"/>
      <c r="D164" s="10"/>
      <c r="E164" s="10">
        <f>IFERROR(_xlfn.XLOOKUP(D164,Chart_of_Accounts!$A:$A,Chart_of_Accounts!$C:$C,""),"")</f>
        <v>0</v>
      </c>
      <c r="F164" s="10">
        <f>IFERROR(_xlfn.XLOOKUP(D164,Chart_of_Accounts!$A:$A,Chart_of_Accounts!$E:$E,""),"")</f>
        <v>0</v>
      </c>
      <c r="G164" s="10"/>
      <c r="H164" s="11"/>
      <c r="I164" s="11"/>
      <c r="J164" s="11">
        <f>SUM($H$2:H164)-SUM($I$2:I164)</f>
        <v>0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8"/>
      <c r="B165" s="10" t="str">
        <f t="shared" si="5"/>
        <v/>
      </c>
      <c r="C165" s="10"/>
      <c r="D165" s="10"/>
      <c r="E165" s="10">
        <f>IFERROR(_xlfn.XLOOKUP(D165,Chart_of_Accounts!$A:$A,Chart_of_Accounts!$C:$C,""),"")</f>
        <v>0</v>
      </c>
      <c r="F165" s="10">
        <f>IFERROR(_xlfn.XLOOKUP(D165,Chart_of_Accounts!$A:$A,Chart_of_Accounts!$E:$E,""),"")</f>
        <v>0</v>
      </c>
      <c r="G165" s="10"/>
      <c r="H165" s="11"/>
      <c r="I165" s="11"/>
      <c r="J165" s="11">
        <f>SUM($H$2:H165)-SUM($I$2:I165)</f>
        <v>0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8"/>
      <c r="B166" s="10" t="str">
        <f t="shared" si="5"/>
        <v/>
      </c>
      <c r="C166" s="10"/>
      <c r="D166" s="10"/>
      <c r="E166" s="10">
        <f>IFERROR(_xlfn.XLOOKUP(D166,Chart_of_Accounts!$A:$A,Chart_of_Accounts!$C:$C,""),"")</f>
        <v>0</v>
      </c>
      <c r="F166" s="10">
        <f>IFERROR(_xlfn.XLOOKUP(D166,Chart_of_Accounts!$A:$A,Chart_of_Accounts!$E:$E,""),"")</f>
        <v>0</v>
      </c>
      <c r="G166" s="10"/>
      <c r="H166" s="11"/>
      <c r="I166" s="11"/>
      <c r="J166" s="11">
        <f>SUM($H$2:H166)-SUM($I$2:I166)</f>
        <v>0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8"/>
      <c r="B167" s="10" t="str">
        <f t="shared" si="5"/>
        <v/>
      </c>
      <c r="C167" s="10"/>
      <c r="D167" s="10"/>
      <c r="E167" s="10">
        <f>IFERROR(_xlfn.XLOOKUP(D167,Chart_of_Accounts!$A:$A,Chart_of_Accounts!$C:$C,""),"")</f>
        <v>0</v>
      </c>
      <c r="F167" s="10">
        <f>IFERROR(_xlfn.XLOOKUP(D167,Chart_of_Accounts!$A:$A,Chart_of_Accounts!$E:$E,""),"")</f>
        <v>0</v>
      </c>
      <c r="G167" s="10"/>
      <c r="H167" s="11"/>
      <c r="I167" s="11"/>
      <c r="J167" s="11">
        <f>SUM($H$2:H167)-SUM($I$2:I167)</f>
        <v>0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8"/>
      <c r="B168" s="10" t="str">
        <f t="shared" si="5"/>
        <v/>
      </c>
      <c r="C168" s="10"/>
      <c r="D168" s="10"/>
      <c r="E168" s="10">
        <f>IFERROR(_xlfn.XLOOKUP(D168,Chart_of_Accounts!$A:$A,Chart_of_Accounts!$C:$C,""),"")</f>
        <v>0</v>
      </c>
      <c r="F168" s="10">
        <f>IFERROR(_xlfn.XLOOKUP(D168,Chart_of_Accounts!$A:$A,Chart_of_Accounts!$E:$E,""),"")</f>
        <v>0</v>
      </c>
      <c r="G168" s="10"/>
      <c r="H168" s="11"/>
      <c r="I168" s="11"/>
      <c r="J168" s="11">
        <f>SUM($H$2:H168)-SUM($I$2:I168)</f>
        <v>0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8"/>
      <c r="B169" s="10" t="str">
        <f t="shared" si="5"/>
        <v/>
      </c>
      <c r="C169" s="10"/>
      <c r="D169" s="10"/>
      <c r="E169" s="10">
        <f>IFERROR(_xlfn.XLOOKUP(D169,Chart_of_Accounts!$A:$A,Chart_of_Accounts!$C:$C,""),"")</f>
        <v>0</v>
      </c>
      <c r="F169" s="10">
        <f>IFERROR(_xlfn.XLOOKUP(D169,Chart_of_Accounts!$A:$A,Chart_of_Accounts!$E:$E,""),"")</f>
        <v>0</v>
      </c>
      <c r="G169" s="10"/>
      <c r="H169" s="11"/>
      <c r="I169" s="11"/>
      <c r="J169" s="11">
        <f>SUM($H$2:H169)-SUM($I$2:I169)</f>
        <v>0</v>
      </c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8"/>
      <c r="B170" s="10" t="str">
        <f t="shared" si="5"/>
        <v/>
      </c>
      <c r="C170" s="10"/>
      <c r="D170" s="10"/>
      <c r="E170" s="10">
        <f>IFERROR(_xlfn.XLOOKUP(D170,Chart_of_Accounts!$A:$A,Chart_of_Accounts!$C:$C,""),"")</f>
        <v>0</v>
      </c>
      <c r="F170" s="10">
        <f>IFERROR(_xlfn.XLOOKUP(D170,Chart_of_Accounts!$A:$A,Chart_of_Accounts!$E:$E,""),"")</f>
        <v>0</v>
      </c>
      <c r="G170" s="10"/>
      <c r="H170" s="11"/>
      <c r="I170" s="11"/>
      <c r="J170" s="11">
        <f>SUM($H$2:H170)-SUM($I$2:I170)</f>
        <v>0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8"/>
      <c r="B171" s="10" t="str">
        <f t="shared" si="5"/>
        <v/>
      </c>
      <c r="C171" s="10"/>
      <c r="D171" s="10"/>
      <c r="E171" s="10">
        <f>IFERROR(_xlfn.XLOOKUP(D171,Chart_of_Accounts!$A:$A,Chart_of_Accounts!$C:$C,""),"")</f>
        <v>0</v>
      </c>
      <c r="F171" s="10">
        <f>IFERROR(_xlfn.XLOOKUP(D171,Chart_of_Accounts!$A:$A,Chart_of_Accounts!$E:$E,""),"")</f>
        <v>0</v>
      </c>
      <c r="G171" s="10"/>
      <c r="H171" s="11"/>
      <c r="I171" s="11"/>
      <c r="J171" s="11">
        <f>SUM($H$2:H171)-SUM($I$2:I171)</f>
        <v>0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8"/>
      <c r="B172" s="10" t="str">
        <f t="shared" si="5"/>
        <v/>
      </c>
      <c r="C172" s="10"/>
      <c r="D172" s="10"/>
      <c r="E172" s="10">
        <f>IFERROR(_xlfn.XLOOKUP(D172,Chart_of_Accounts!$A:$A,Chart_of_Accounts!$C:$C,""),"")</f>
        <v>0</v>
      </c>
      <c r="F172" s="10">
        <f>IFERROR(_xlfn.XLOOKUP(D172,Chart_of_Accounts!$A:$A,Chart_of_Accounts!$E:$E,""),"")</f>
        <v>0</v>
      </c>
      <c r="G172" s="10"/>
      <c r="H172" s="11"/>
      <c r="I172" s="11"/>
      <c r="J172" s="11">
        <f>SUM($H$2:H172)-SUM($I$2:I172)</f>
        <v>0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8"/>
      <c r="B173" s="10" t="str">
        <f t="shared" si="5"/>
        <v/>
      </c>
      <c r="C173" s="10"/>
      <c r="D173" s="10"/>
      <c r="E173" s="10">
        <f>IFERROR(_xlfn.XLOOKUP(D173,Chart_of_Accounts!$A:$A,Chart_of_Accounts!$C:$C,""),"")</f>
        <v>0</v>
      </c>
      <c r="F173" s="10">
        <f>IFERROR(_xlfn.XLOOKUP(D173,Chart_of_Accounts!$A:$A,Chart_of_Accounts!$E:$E,""),"")</f>
        <v>0</v>
      </c>
      <c r="G173" s="10"/>
      <c r="H173" s="11"/>
      <c r="I173" s="11"/>
      <c r="J173" s="11">
        <f>SUM($H$2:H173)-SUM($I$2:I173)</f>
        <v>0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8"/>
      <c r="B174" s="10" t="str">
        <f t="shared" si="5"/>
        <v/>
      </c>
      <c r="C174" s="10"/>
      <c r="D174" s="10"/>
      <c r="E174" s="10">
        <f>IFERROR(_xlfn.XLOOKUP(D174,Chart_of_Accounts!$A:$A,Chart_of_Accounts!$C:$C,""),"")</f>
        <v>0</v>
      </c>
      <c r="F174" s="10">
        <f>IFERROR(_xlfn.XLOOKUP(D174,Chart_of_Accounts!$A:$A,Chart_of_Accounts!$E:$E,""),"")</f>
        <v>0</v>
      </c>
      <c r="G174" s="10"/>
      <c r="H174" s="11"/>
      <c r="I174" s="11"/>
      <c r="J174" s="11">
        <f>SUM($H$2:H174)-SUM($I$2:I174)</f>
        <v>0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8"/>
      <c r="B175" s="10" t="str">
        <f t="shared" si="5"/>
        <v/>
      </c>
      <c r="C175" s="10"/>
      <c r="D175" s="10"/>
      <c r="E175" s="10">
        <f>IFERROR(_xlfn.XLOOKUP(D175,Chart_of_Accounts!$A:$A,Chart_of_Accounts!$C:$C,""),"")</f>
        <v>0</v>
      </c>
      <c r="F175" s="10">
        <f>IFERROR(_xlfn.XLOOKUP(D175,Chart_of_Accounts!$A:$A,Chart_of_Accounts!$E:$E,""),"")</f>
        <v>0</v>
      </c>
      <c r="G175" s="10"/>
      <c r="H175" s="11"/>
      <c r="I175" s="11"/>
      <c r="J175" s="11">
        <f>SUM($H$2:H175)-SUM($I$2:I175)</f>
        <v>0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8"/>
      <c r="B176" s="10" t="str">
        <f t="shared" si="5"/>
        <v/>
      </c>
      <c r="C176" s="10"/>
      <c r="D176" s="10"/>
      <c r="E176" s="10">
        <f>IFERROR(_xlfn.XLOOKUP(D176,Chart_of_Accounts!$A:$A,Chart_of_Accounts!$C:$C,""),"")</f>
        <v>0</v>
      </c>
      <c r="F176" s="10">
        <f>IFERROR(_xlfn.XLOOKUP(D176,Chart_of_Accounts!$A:$A,Chart_of_Accounts!$E:$E,""),"")</f>
        <v>0</v>
      </c>
      <c r="G176" s="10"/>
      <c r="H176" s="11"/>
      <c r="I176" s="11"/>
      <c r="J176" s="11">
        <f>SUM($H$2:H176)-SUM($I$2:I176)</f>
        <v>0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8"/>
      <c r="B177" s="10" t="str">
        <f t="shared" si="5"/>
        <v/>
      </c>
      <c r="C177" s="10"/>
      <c r="D177" s="10"/>
      <c r="E177" s="10">
        <f>IFERROR(_xlfn.XLOOKUP(D177,Chart_of_Accounts!$A:$A,Chart_of_Accounts!$C:$C,""),"")</f>
        <v>0</v>
      </c>
      <c r="F177" s="10">
        <f>IFERROR(_xlfn.XLOOKUP(D177,Chart_of_Accounts!$A:$A,Chart_of_Accounts!$E:$E,""),"")</f>
        <v>0</v>
      </c>
      <c r="G177" s="10"/>
      <c r="H177" s="11"/>
      <c r="I177" s="11"/>
      <c r="J177" s="11">
        <f>SUM($H$2:H177)-SUM($I$2:I177)</f>
        <v>0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8"/>
      <c r="B178" s="10" t="str">
        <f t="shared" si="5"/>
        <v/>
      </c>
      <c r="C178" s="10"/>
      <c r="D178" s="10"/>
      <c r="E178" s="10">
        <f>IFERROR(_xlfn.XLOOKUP(D178,Chart_of_Accounts!$A:$A,Chart_of_Accounts!$C:$C,""),"")</f>
        <v>0</v>
      </c>
      <c r="F178" s="10">
        <f>IFERROR(_xlfn.XLOOKUP(D178,Chart_of_Accounts!$A:$A,Chart_of_Accounts!$E:$E,""),"")</f>
        <v>0</v>
      </c>
      <c r="G178" s="10"/>
      <c r="H178" s="11"/>
      <c r="I178" s="11"/>
      <c r="J178" s="11">
        <f>SUM($H$2:H178)-SUM($I$2:I178)</f>
        <v>0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8"/>
      <c r="B179" s="10" t="str">
        <f t="shared" si="5"/>
        <v/>
      </c>
      <c r="C179" s="10"/>
      <c r="D179" s="10"/>
      <c r="E179" s="10">
        <f>IFERROR(_xlfn.XLOOKUP(D179,Chart_of_Accounts!$A:$A,Chart_of_Accounts!$C:$C,""),"")</f>
        <v>0</v>
      </c>
      <c r="F179" s="10">
        <f>IFERROR(_xlfn.XLOOKUP(D179,Chart_of_Accounts!$A:$A,Chart_of_Accounts!$E:$E,""),"")</f>
        <v>0</v>
      </c>
      <c r="G179" s="10"/>
      <c r="H179" s="11"/>
      <c r="I179" s="11"/>
      <c r="J179" s="11">
        <f>SUM($H$2:H179)-SUM($I$2:I179)</f>
        <v>0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8"/>
      <c r="B180" s="10" t="str">
        <f t="shared" si="5"/>
        <v/>
      </c>
      <c r="C180" s="10"/>
      <c r="D180" s="10"/>
      <c r="E180" s="10">
        <f>IFERROR(_xlfn.XLOOKUP(D180,Chart_of_Accounts!$A:$A,Chart_of_Accounts!$C:$C,""),"")</f>
        <v>0</v>
      </c>
      <c r="F180" s="10">
        <f>IFERROR(_xlfn.XLOOKUP(D180,Chart_of_Accounts!$A:$A,Chart_of_Accounts!$E:$E,""),"")</f>
        <v>0</v>
      </c>
      <c r="G180" s="10"/>
      <c r="H180" s="11"/>
      <c r="I180" s="11"/>
      <c r="J180" s="11">
        <f>SUM($H$2:H180)-SUM($I$2:I180)</f>
        <v>0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8"/>
      <c r="B181" s="10" t="str">
        <f t="shared" si="5"/>
        <v/>
      </c>
      <c r="C181" s="10"/>
      <c r="D181" s="10"/>
      <c r="E181" s="10">
        <f>IFERROR(_xlfn.XLOOKUP(D181,Chart_of_Accounts!$A:$A,Chart_of_Accounts!$C:$C,""),"")</f>
        <v>0</v>
      </c>
      <c r="F181" s="10">
        <f>IFERROR(_xlfn.XLOOKUP(D181,Chart_of_Accounts!$A:$A,Chart_of_Accounts!$E:$E,""),"")</f>
        <v>0</v>
      </c>
      <c r="G181" s="10"/>
      <c r="H181" s="11"/>
      <c r="I181" s="11"/>
      <c r="J181" s="11">
        <f>SUM($H$2:H181)-SUM($I$2:I181)</f>
        <v>0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8"/>
      <c r="B182" s="10" t="str">
        <f t="shared" si="5"/>
        <v/>
      </c>
      <c r="C182" s="10"/>
      <c r="D182" s="10"/>
      <c r="E182" s="10">
        <f>IFERROR(_xlfn.XLOOKUP(D182,Chart_of_Accounts!$A:$A,Chart_of_Accounts!$C:$C,""),"")</f>
        <v>0</v>
      </c>
      <c r="F182" s="10">
        <f>IFERROR(_xlfn.XLOOKUP(D182,Chart_of_Accounts!$A:$A,Chart_of_Accounts!$E:$E,""),"")</f>
        <v>0</v>
      </c>
      <c r="G182" s="10"/>
      <c r="H182" s="11"/>
      <c r="I182" s="11"/>
      <c r="J182" s="11">
        <f>SUM($H$2:H182)-SUM($I$2:I182)</f>
        <v>0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8"/>
      <c r="B183" s="10" t="str">
        <f t="shared" si="5"/>
        <v/>
      </c>
      <c r="C183" s="10"/>
      <c r="D183" s="10"/>
      <c r="E183" s="10">
        <f>IFERROR(_xlfn.XLOOKUP(D183,Chart_of_Accounts!$A:$A,Chart_of_Accounts!$C:$C,""),"")</f>
        <v>0</v>
      </c>
      <c r="F183" s="10">
        <f>IFERROR(_xlfn.XLOOKUP(D183,Chart_of_Accounts!$A:$A,Chart_of_Accounts!$E:$E,""),"")</f>
        <v>0</v>
      </c>
      <c r="G183" s="10"/>
      <c r="H183" s="11"/>
      <c r="I183" s="11"/>
      <c r="J183" s="11">
        <f>SUM($H$2:H183)-SUM($I$2:I183)</f>
        <v>0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8"/>
      <c r="B184" s="10" t="str">
        <f t="shared" si="5"/>
        <v/>
      </c>
      <c r="C184" s="10"/>
      <c r="D184" s="10"/>
      <c r="E184" s="10">
        <f>IFERROR(_xlfn.XLOOKUP(D184,Chart_of_Accounts!$A:$A,Chart_of_Accounts!$C:$C,""),"")</f>
        <v>0</v>
      </c>
      <c r="F184" s="10">
        <f>IFERROR(_xlfn.XLOOKUP(D184,Chart_of_Accounts!$A:$A,Chart_of_Accounts!$E:$E,""),"")</f>
        <v>0</v>
      </c>
      <c r="G184" s="10"/>
      <c r="H184" s="11"/>
      <c r="I184" s="11"/>
      <c r="J184" s="11">
        <f>SUM($H$2:H184)-SUM($I$2:I184)</f>
        <v>0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8"/>
      <c r="B185" s="10" t="str">
        <f t="shared" si="5"/>
        <v/>
      </c>
      <c r="C185" s="10"/>
      <c r="D185" s="10"/>
      <c r="E185" s="10">
        <f>IFERROR(_xlfn.XLOOKUP(D185,Chart_of_Accounts!$A:$A,Chart_of_Accounts!$C:$C,""),"")</f>
        <v>0</v>
      </c>
      <c r="F185" s="10">
        <f>IFERROR(_xlfn.XLOOKUP(D185,Chart_of_Accounts!$A:$A,Chart_of_Accounts!$E:$E,""),"")</f>
        <v>0</v>
      </c>
      <c r="G185" s="10"/>
      <c r="H185" s="11"/>
      <c r="I185" s="11"/>
      <c r="J185" s="11">
        <f>SUM($H$2:H185)-SUM($I$2:I185)</f>
        <v>0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8"/>
      <c r="B186" s="10" t="str">
        <f t="shared" si="5"/>
        <v/>
      </c>
      <c r="C186" s="10"/>
      <c r="D186" s="10"/>
      <c r="E186" s="10">
        <f>IFERROR(_xlfn.XLOOKUP(D186,Chart_of_Accounts!$A:$A,Chart_of_Accounts!$C:$C,""),"")</f>
        <v>0</v>
      </c>
      <c r="F186" s="10">
        <f>IFERROR(_xlfn.XLOOKUP(D186,Chart_of_Accounts!$A:$A,Chart_of_Accounts!$E:$E,""),"")</f>
        <v>0</v>
      </c>
      <c r="G186" s="10"/>
      <c r="H186" s="11"/>
      <c r="I186" s="11"/>
      <c r="J186" s="11">
        <f>SUM($H$2:H186)-SUM($I$2:I186)</f>
        <v>0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8"/>
      <c r="B187" s="10" t="str">
        <f t="shared" si="5"/>
        <v/>
      </c>
      <c r="C187" s="10"/>
      <c r="D187" s="10"/>
      <c r="E187" s="10">
        <f>IFERROR(_xlfn.XLOOKUP(D187,Chart_of_Accounts!$A:$A,Chart_of_Accounts!$C:$C,""),"")</f>
        <v>0</v>
      </c>
      <c r="F187" s="10">
        <f>IFERROR(_xlfn.XLOOKUP(D187,Chart_of_Accounts!$A:$A,Chart_of_Accounts!$E:$E,""),"")</f>
        <v>0</v>
      </c>
      <c r="G187" s="10"/>
      <c r="H187" s="11"/>
      <c r="I187" s="11"/>
      <c r="J187" s="11">
        <f>SUM($H$2:H187)-SUM($I$2:I187)</f>
        <v>0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8"/>
      <c r="B188" s="10" t="str">
        <f t="shared" si="5"/>
        <v/>
      </c>
      <c r="C188" s="10"/>
      <c r="D188" s="10"/>
      <c r="E188" s="10">
        <f>IFERROR(_xlfn.XLOOKUP(D188,Chart_of_Accounts!$A:$A,Chart_of_Accounts!$C:$C,""),"")</f>
        <v>0</v>
      </c>
      <c r="F188" s="10">
        <f>IFERROR(_xlfn.XLOOKUP(D188,Chart_of_Accounts!$A:$A,Chart_of_Accounts!$E:$E,""),"")</f>
        <v>0</v>
      </c>
      <c r="G188" s="10"/>
      <c r="H188" s="11"/>
      <c r="I188" s="11"/>
      <c r="J188" s="11">
        <f>SUM($H$2:H188)-SUM($I$2:I188)</f>
        <v>0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8"/>
      <c r="B189" s="10" t="str">
        <f t="shared" si="5"/>
        <v/>
      </c>
      <c r="C189" s="10"/>
      <c r="D189" s="10"/>
      <c r="E189" s="10">
        <f>IFERROR(_xlfn.XLOOKUP(D189,Chart_of_Accounts!$A:$A,Chart_of_Accounts!$C:$C,""),"")</f>
        <v>0</v>
      </c>
      <c r="F189" s="10">
        <f>IFERROR(_xlfn.XLOOKUP(D189,Chart_of_Accounts!$A:$A,Chart_of_Accounts!$E:$E,""),"")</f>
        <v>0</v>
      </c>
      <c r="G189" s="10"/>
      <c r="H189" s="11"/>
      <c r="I189" s="11"/>
      <c r="J189" s="11">
        <f>SUM($H$2:H189)-SUM($I$2:I189)</f>
        <v>0</v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8"/>
      <c r="B190" s="10" t="str">
        <f t="shared" si="5"/>
        <v/>
      </c>
      <c r="C190" s="10"/>
      <c r="D190" s="10"/>
      <c r="E190" s="10">
        <f>IFERROR(_xlfn.XLOOKUP(D190,Chart_of_Accounts!$A:$A,Chart_of_Accounts!$C:$C,""),"")</f>
        <v>0</v>
      </c>
      <c r="F190" s="10">
        <f>IFERROR(_xlfn.XLOOKUP(D190,Chart_of_Accounts!$A:$A,Chart_of_Accounts!$E:$E,""),"")</f>
        <v>0</v>
      </c>
      <c r="G190" s="10"/>
      <c r="H190" s="11"/>
      <c r="I190" s="11"/>
      <c r="J190" s="11">
        <f>SUM($H$2:H190)-SUM($I$2:I190)</f>
        <v>0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8"/>
      <c r="B191" s="10" t="str">
        <f t="shared" si="5"/>
        <v/>
      </c>
      <c r="C191" s="10"/>
      <c r="D191" s="10"/>
      <c r="E191" s="10">
        <f>IFERROR(_xlfn.XLOOKUP(D191,Chart_of_Accounts!$A:$A,Chart_of_Accounts!$C:$C,""),"")</f>
        <v>0</v>
      </c>
      <c r="F191" s="10">
        <f>IFERROR(_xlfn.XLOOKUP(D191,Chart_of_Accounts!$A:$A,Chart_of_Accounts!$E:$E,""),"")</f>
        <v>0</v>
      </c>
      <c r="G191" s="10"/>
      <c r="H191" s="11"/>
      <c r="I191" s="11"/>
      <c r="J191" s="11">
        <f>SUM($H$2:H191)-SUM($I$2:I191)</f>
        <v>0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8"/>
      <c r="B192" s="10" t="str">
        <f t="shared" si="5"/>
        <v/>
      </c>
      <c r="C192" s="10"/>
      <c r="D192" s="10"/>
      <c r="E192" s="10">
        <f>IFERROR(_xlfn.XLOOKUP(D192,Chart_of_Accounts!$A:$A,Chart_of_Accounts!$C:$C,""),"")</f>
        <v>0</v>
      </c>
      <c r="F192" s="10">
        <f>IFERROR(_xlfn.XLOOKUP(D192,Chart_of_Accounts!$A:$A,Chart_of_Accounts!$E:$E,""),"")</f>
        <v>0</v>
      </c>
      <c r="G192" s="10"/>
      <c r="H192" s="11"/>
      <c r="I192" s="11"/>
      <c r="J192" s="11">
        <f>SUM($H$2:H192)-SUM($I$2:I192)</f>
        <v>0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8"/>
      <c r="B193" s="10" t="str">
        <f t="shared" si="5"/>
        <v/>
      </c>
      <c r="C193" s="10"/>
      <c r="D193" s="10"/>
      <c r="E193" s="10">
        <f>IFERROR(_xlfn.XLOOKUP(D193,Chart_of_Accounts!$A:$A,Chart_of_Accounts!$C:$C,""),"")</f>
        <v>0</v>
      </c>
      <c r="F193" s="10">
        <f>IFERROR(_xlfn.XLOOKUP(D193,Chart_of_Accounts!$A:$A,Chart_of_Accounts!$E:$E,""),"")</f>
        <v>0</v>
      </c>
      <c r="G193" s="10"/>
      <c r="H193" s="11"/>
      <c r="I193" s="11"/>
      <c r="J193" s="11">
        <f>SUM($H$2:H193)-SUM($I$2:I193)</f>
        <v>0</v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8"/>
      <c r="B194" s="10" t="str">
        <f t="shared" ref="B194:B201" si="6">IF(A194="","",TEXT(A194,"mmm-yy"))</f>
        <v/>
      </c>
      <c r="C194" s="10"/>
      <c r="D194" s="10"/>
      <c r="E194" s="10">
        <f>IFERROR(_xlfn.XLOOKUP(D194,Chart_of_Accounts!$A:$A,Chart_of_Accounts!$C:$C,""),"")</f>
        <v>0</v>
      </c>
      <c r="F194" s="10">
        <f>IFERROR(_xlfn.XLOOKUP(D194,Chart_of_Accounts!$A:$A,Chart_of_Accounts!$E:$E,""),"")</f>
        <v>0</v>
      </c>
      <c r="G194" s="10"/>
      <c r="H194" s="11"/>
      <c r="I194" s="11"/>
      <c r="J194" s="11">
        <f>SUM($H$2:H194)-SUM($I$2:I194)</f>
        <v>0</v>
      </c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8"/>
      <c r="B195" s="10" t="str">
        <f t="shared" si="6"/>
        <v/>
      </c>
      <c r="C195" s="10"/>
      <c r="D195" s="10"/>
      <c r="E195" s="10">
        <f>IFERROR(_xlfn.XLOOKUP(D195,Chart_of_Accounts!$A:$A,Chart_of_Accounts!$C:$C,""),"")</f>
        <v>0</v>
      </c>
      <c r="F195" s="10">
        <f>IFERROR(_xlfn.XLOOKUP(D195,Chart_of_Accounts!$A:$A,Chart_of_Accounts!$E:$E,""),"")</f>
        <v>0</v>
      </c>
      <c r="G195" s="10"/>
      <c r="H195" s="11"/>
      <c r="I195" s="11"/>
      <c r="J195" s="11">
        <f>SUM($H$2:H195)-SUM($I$2:I195)</f>
        <v>0</v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8"/>
      <c r="B196" s="10" t="str">
        <f t="shared" si="6"/>
        <v/>
      </c>
      <c r="C196" s="10"/>
      <c r="D196" s="10"/>
      <c r="E196" s="10">
        <f>IFERROR(_xlfn.XLOOKUP(D196,Chart_of_Accounts!$A:$A,Chart_of_Accounts!$C:$C,""),"")</f>
        <v>0</v>
      </c>
      <c r="F196" s="10">
        <f>IFERROR(_xlfn.XLOOKUP(D196,Chart_of_Accounts!$A:$A,Chart_of_Accounts!$E:$E,""),"")</f>
        <v>0</v>
      </c>
      <c r="G196" s="10"/>
      <c r="H196" s="11"/>
      <c r="I196" s="11"/>
      <c r="J196" s="11">
        <f>SUM($H$2:H196)-SUM($I$2:I196)</f>
        <v>0</v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8"/>
      <c r="B197" s="10" t="str">
        <f t="shared" si="6"/>
        <v/>
      </c>
      <c r="C197" s="10"/>
      <c r="D197" s="10"/>
      <c r="E197" s="10">
        <f>IFERROR(_xlfn.XLOOKUP(D197,Chart_of_Accounts!$A:$A,Chart_of_Accounts!$C:$C,""),"")</f>
        <v>0</v>
      </c>
      <c r="F197" s="10">
        <f>IFERROR(_xlfn.XLOOKUP(D197,Chart_of_Accounts!$A:$A,Chart_of_Accounts!$E:$E,""),"")</f>
        <v>0</v>
      </c>
      <c r="G197" s="10"/>
      <c r="H197" s="11"/>
      <c r="I197" s="11"/>
      <c r="J197" s="11">
        <f>SUM($H$2:H197)-SUM($I$2:I197)</f>
        <v>0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8"/>
      <c r="B198" s="10" t="str">
        <f t="shared" si="6"/>
        <v/>
      </c>
      <c r="C198" s="10"/>
      <c r="D198" s="10"/>
      <c r="E198" s="10">
        <f>IFERROR(_xlfn.XLOOKUP(D198,Chart_of_Accounts!$A:$A,Chart_of_Accounts!$C:$C,""),"")</f>
        <v>0</v>
      </c>
      <c r="F198" s="10">
        <f>IFERROR(_xlfn.XLOOKUP(D198,Chart_of_Accounts!$A:$A,Chart_of_Accounts!$E:$E,""),"")</f>
        <v>0</v>
      </c>
      <c r="G198" s="10"/>
      <c r="H198" s="11"/>
      <c r="I198" s="11"/>
      <c r="J198" s="11">
        <f>SUM($H$2:H198)-SUM($I$2:I198)</f>
        <v>0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8"/>
      <c r="B199" s="10" t="str">
        <f t="shared" si="6"/>
        <v/>
      </c>
      <c r="C199" s="10"/>
      <c r="D199" s="10"/>
      <c r="E199" s="10">
        <f>IFERROR(_xlfn.XLOOKUP(D199,Chart_of_Accounts!$A:$A,Chart_of_Accounts!$C:$C,""),"")</f>
        <v>0</v>
      </c>
      <c r="F199" s="10">
        <f>IFERROR(_xlfn.XLOOKUP(D199,Chart_of_Accounts!$A:$A,Chart_of_Accounts!$E:$E,""),"")</f>
        <v>0</v>
      </c>
      <c r="G199" s="10"/>
      <c r="H199" s="11"/>
      <c r="I199" s="11"/>
      <c r="J199" s="11">
        <f>SUM($H$2:H199)-SUM($I$2:I199)</f>
        <v>0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8"/>
      <c r="B200" s="10" t="str">
        <f t="shared" si="6"/>
        <v/>
      </c>
      <c r="C200" s="10"/>
      <c r="D200" s="10"/>
      <c r="E200" s="10">
        <f>IFERROR(_xlfn.XLOOKUP(D200,Chart_of_Accounts!$A:$A,Chart_of_Accounts!$C:$C,""),"")</f>
        <v>0</v>
      </c>
      <c r="F200" s="10">
        <f>IFERROR(_xlfn.XLOOKUP(D200,Chart_of_Accounts!$A:$A,Chart_of_Accounts!$E:$E,""),"")</f>
        <v>0</v>
      </c>
      <c r="G200" s="10"/>
      <c r="H200" s="11"/>
      <c r="I200" s="11"/>
      <c r="J200" s="11">
        <f>SUM($H$2:H200)-SUM($I$2:I200)</f>
        <v>0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8"/>
      <c r="B201" s="10" t="str">
        <f t="shared" si="6"/>
        <v/>
      </c>
      <c r="C201" s="10"/>
      <c r="D201" s="10"/>
      <c r="E201" s="10">
        <f>IFERROR(_xlfn.XLOOKUP(D201,Chart_of_Accounts!$A:$A,Chart_of_Accounts!$C:$C,""),"")</f>
        <v>0</v>
      </c>
      <c r="F201" s="10">
        <f>IFERROR(_xlfn.XLOOKUP(D201,Chart_of_Accounts!$A:$A,Chart_of_Accounts!$E:$E,""),"")</f>
        <v>0</v>
      </c>
      <c r="G201" s="10"/>
      <c r="H201" s="11"/>
      <c r="I201" s="11"/>
      <c r="J201" s="11">
        <f>SUM($H$2:H201)-SUM($I$2:I201)</f>
        <v>0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dataValidations count="1">
    <dataValidation type="list" sqref="D2:D201">
      <formula1>Chart_of_Accounts!$A$2:$A$40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C8" sqref="C8"/>
    </sheetView>
  </sheetViews>
  <sheetFormatPr defaultColWidth="9" defaultRowHeight="14"/>
  <cols>
    <col min="6" max="6" width="35" customWidth="1"/>
  </cols>
  <sheetData>
    <row r="1" ht="26" spans="1:21">
      <c r="A1" s="9" t="s">
        <v>205</v>
      </c>
      <c r="B1" s="9" t="s">
        <v>206</v>
      </c>
      <c r="C1" s="9" t="s">
        <v>47</v>
      </c>
      <c r="D1" s="9" t="s">
        <v>181</v>
      </c>
      <c r="E1" s="9" t="s">
        <v>3</v>
      </c>
      <c r="F1" s="9" t="s">
        <v>182</v>
      </c>
      <c r="G1" s="9" t="s">
        <v>183</v>
      </c>
      <c r="H1" s="9" t="s">
        <v>184</v>
      </c>
      <c r="I1" s="9" t="s">
        <v>207</v>
      </c>
      <c r="J1" s="9" t="s">
        <v>208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/>
      <c r="B2" s="10"/>
      <c r="C2" s="10"/>
      <c r="D2" s="10">
        <f>IFERROR(_xlfn.XLOOKUP(C2,Chart_of_Accounts!$A:$A,Chart_of_Accounts!$C:$C,""),"")</f>
        <v>0</v>
      </c>
      <c r="E2" s="10">
        <f>IFERROR(_xlfn.XLOOKUP(C2,Chart_of_Accounts!$A:$A,Chart_of_Accounts!$E:$E,""),"")</f>
        <v>0</v>
      </c>
      <c r="F2" s="10"/>
      <c r="G2" s="11"/>
      <c r="H2" s="11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/>
      <c r="B3" s="10"/>
      <c r="C3" s="10"/>
      <c r="D3" s="10">
        <f>IFERROR(_xlfn.XLOOKUP(C3,Chart_of_Accounts!$A:$A,Chart_of_Accounts!$C:$C,""),"")</f>
        <v>0</v>
      </c>
      <c r="E3" s="10">
        <f>IFERROR(_xlfn.XLOOKUP(C3,Chart_of_Accounts!$A:$A,Chart_of_Accounts!$E:$E,""),"")</f>
        <v>0</v>
      </c>
      <c r="F3" s="10"/>
      <c r="G3" s="11"/>
      <c r="H3" s="11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/>
      <c r="B4" s="10"/>
      <c r="C4" s="10"/>
      <c r="D4" s="10">
        <f>IFERROR(_xlfn.XLOOKUP(C4,Chart_of_Accounts!$A:$A,Chart_of_Accounts!$C:$C,""),"")</f>
        <v>0</v>
      </c>
      <c r="E4" s="10">
        <f>IFERROR(_xlfn.XLOOKUP(C4,Chart_of_Accounts!$A:$A,Chart_of_Accounts!$E:$E,""),"")</f>
        <v>0</v>
      </c>
      <c r="F4" s="10"/>
      <c r="G4" s="11"/>
      <c r="H4" s="1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/>
      <c r="B5" s="10"/>
      <c r="C5" s="10"/>
      <c r="D5" s="10">
        <f>IFERROR(_xlfn.XLOOKUP(C5,Chart_of_Accounts!$A:$A,Chart_of_Accounts!$C:$C,""),"")</f>
        <v>0</v>
      </c>
      <c r="E5" s="10">
        <f>IFERROR(_xlfn.XLOOKUP(C5,Chart_of_Accounts!$A:$A,Chart_of_Accounts!$E:$E,""),"")</f>
        <v>0</v>
      </c>
      <c r="F5" s="10"/>
      <c r="G5" s="11"/>
      <c r="H5" s="1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0"/>
      <c r="C6" s="10"/>
      <c r="D6" s="10">
        <f>IFERROR(_xlfn.XLOOKUP(C6,Chart_of_Accounts!$A:$A,Chart_of_Accounts!$C:$C,""),"")</f>
        <v>0</v>
      </c>
      <c r="E6" s="10">
        <f>IFERROR(_xlfn.XLOOKUP(C6,Chart_of_Accounts!$A:$A,Chart_of_Accounts!$E:$E,""),"")</f>
        <v>0</v>
      </c>
      <c r="F6" s="10"/>
      <c r="G6" s="11"/>
      <c r="H6" s="1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0"/>
      <c r="C7" s="10"/>
      <c r="D7" s="10">
        <f>IFERROR(_xlfn.XLOOKUP(C7,Chart_of_Accounts!$A:$A,Chart_of_Accounts!$C:$C,""),"")</f>
        <v>0</v>
      </c>
      <c r="E7" s="10">
        <f>IFERROR(_xlfn.XLOOKUP(C7,Chart_of_Accounts!$A:$A,Chart_of_Accounts!$E:$E,""),"")</f>
        <v>0</v>
      </c>
      <c r="F7" s="10"/>
      <c r="G7" s="11"/>
      <c r="H7" s="11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/>
      <c r="B8" s="10"/>
      <c r="C8" s="10"/>
      <c r="D8" s="10">
        <f>IFERROR(_xlfn.XLOOKUP(C8,Chart_of_Accounts!$A:$A,Chart_of_Accounts!$C:$C,""),"")</f>
        <v>0</v>
      </c>
      <c r="E8" s="10">
        <f>IFERROR(_xlfn.XLOOKUP(C8,Chart_of_Accounts!$A:$A,Chart_of_Accounts!$E:$E,""),"")</f>
        <v>0</v>
      </c>
      <c r="F8" s="10"/>
      <c r="G8" s="11"/>
      <c r="H8" s="1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/>
      <c r="B9" s="10"/>
      <c r="C9" s="10"/>
      <c r="D9" s="10">
        <f>IFERROR(_xlfn.XLOOKUP(C9,Chart_of_Accounts!$A:$A,Chart_of_Accounts!$C:$C,""),"")</f>
        <v>0</v>
      </c>
      <c r="E9" s="10">
        <f>IFERROR(_xlfn.XLOOKUP(C9,Chart_of_Accounts!$A:$A,Chart_of_Accounts!$E:$E,""),"")</f>
        <v>0</v>
      </c>
      <c r="F9" s="10"/>
      <c r="G9" s="11"/>
      <c r="H9" s="1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/>
      <c r="B10" s="10"/>
      <c r="C10" s="10"/>
      <c r="D10" s="10">
        <f>IFERROR(_xlfn.XLOOKUP(C10,Chart_of_Accounts!$A:$A,Chart_of_Accounts!$C:$C,""),"")</f>
        <v>0</v>
      </c>
      <c r="E10" s="10">
        <f>IFERROR(_xlfn.XLOOKUP(C10,Chart_of_Accounts!$A:$A,Chart_of_Accounts!$E:$E,""),"")</f>
        <v>0</v>
      </c>
      <c r="F10" s="10"/>
      <c r="G10" s="11"/>
      <c r="H10" s="11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/>
      <c r="B11" s="10"/>
      <c r="C11" s="10"/>
      <c r="D11" s="10">
        <f>IFERROR(_xlfn.XLOOKUP(C11,Chart_of_Accounts!$A:$A,Chart_of_Accounts!$C:$C,""),"")</f>
        <v>0</v>
      </c>
      <c r="E11" s="10">
        <f>IFERROR(_xlfn.XLOOKUP(C11,Chart_of_Accounts!$A:$A,Chart_of_Accounts!$E:$E,""),"")</f>
        <v>0</v>
      </c>
      <c r="F11" s="10"/>
      <c r="G11" s="11"/>
      <c r="H11" s="11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/>
      <c r="B12" s="10"/>
      <c r="C12" s="10"/>
      <c r="D12" s="10">
        <f>IFERROR(_xlfn.XLOOKUP(C12,Chart_of_Accounts!$A:$A,Chart_of_Accounts!$C:$C,""),"")</f>
        <v>0</v>
      </c>
      <c r="E12" s="10">
        <f>IFERROR(_xlfn.XLOOKUP(C12,Chart_of_Accounts!$A:$A,Chart_of_Accounts!$E:$E,""),"")</f>
        <v>0</v>
      </c>
      <c r="F12" s="10"/>
      <c r="G12" s="11"/>
      <c r="H12" s="1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/>
      <c r="C13" s="10"/>
      <c r="D13" s="10">
        <f>IFERROR(_xlfn.XLOOKUP(C13,Chart_of_Accounts!$A:$A,Chart_of_Accounts!$C:$C,""),"")</f>
        <v>0</v>
      </c>
      <c r="E13" s="10">
        <f>IFERROR(_xlfn.XLOOKUP(C13,Chart_of_Accounts!$A:$A,Chart_of_Accounts!$E:$E,""),"")</f>
        <v>0</v>
      </c>
      <c r="F13" s="10"/>
      <c r="G13" s="11"/>
      <c r="H13" s="11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/>
      <c r="C14" s="10"/>
      <c r="D14" s="10">
        <f>IFERROR(_xlfn.XLOOKUP(C14,Chart_of_Accounts!$A:$A,Chart_of_Accounts!$C:$C,""),"")</f>
        <v>0</v>
      </c>
      <c r="E14" s="10">
        <f>IFERROR(_xlfn.XLOOKUP(C14,Chart_of_Accounts!$A:$A,Chart_of_Accounts!$E:$E,""),"")</f>
        <v>0</v>
      </c>
      <c r="F14" s="10"/>
      <c r="G14" s="11"/>
      <c r="H14" s="11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/>
      <c r="C15" s="10"/>
      <c r="D15" s="10">
        <f>IFERROR(_xlfn.XLOOKUP(C15,Chart_of_Accounts!$A:$A,Chart_of_Accounts!$C:$C,""),"")</f>
        <v>0</v>
      </c>
      <c r="E15" s="10">
        <f>IFERROR(_xlfn.XLOOKUP(C15,Chart_of_Accounts!$A:$A,Chart_of_Accounts!$E:$E,""),"")</f>
        <v>0</v>
      </c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>
        <f>IFERROR(_xlfn.XLOOKUP(C16,Chart_of_Accounts!$A:$A,Chart_of_Accounts!$C:$C,""),"")</f>
        <v>0</v>
      </c>
      <c r="E16" s="10">
        <f>IFERROR(_xlfn.XLOOKUP(C16,Chart_of_Accounts!$A:$A,Chart_of_Accounts!$E:$E,""),"")</f>
        <v>0</v>
      </c>
      <c r="F16" s="10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>
        <f>IFERROR(_xlfn.XLOOKUP(C17,Chart_of_Accounts!$A:$A,Chart_of_Accounts!$C:$C,""),"")</f>
        <v>0</v>
      </c>
      <c r="E17" s="10">
        <f>IFERROR(_xlfn.XLOOKUP(C17,Chart_of_Accounts!$A:$A,Chart_of_Accounts!$E:$E,""),"")</f>
        <v>0</v>
      </c>
      <c r="F17" s="10"/>
      <c r="G17" s="11"/>
      <c r="H17" s="11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>
        <f>IFERROR(_xlfn.XLOOKUP(C18,Chart_of_Accounts!$A:$A,Chart_of_Accounts!$C:$C,""),"")</f>
        <v>0</v>
      </c>
      <c r="E18" s="10">
        <f>IFERROR(_xlfn.XLOOKUP(C18,Chart_of_Accounts!$A:$A,Chart_of_Accounts!$E:$E,""),"")</f>
        <v>0</v>
      </c>
      <c r="F18" s="10"/>
      <c r="G18" s="11"/>
      <c r="H18" s="11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/>
      <c r="C19" s="10"/>
      <c r="D19" s="10">
        <f>IFERROR(_xlfn.XLOOKUP(C19,Chart_of_Accounts!$A:$A,Chart_of_Accounts!$C:$C,""),"")</f>
        <v>0</v>
      </c>
      <c r="E19" s="10">
        <f>IFERROR(_xlfn.XLOOKUP(C19,Chart_of_Accounts!$A:$A,Chart_of_Accounts!$E:$E,""),"")</f>
        <v>0</v>
      </c>
      <c r="F19" s="10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>
        <f>IFERROR(_xlfn.XLOOKUP(C20,Chart_of_Accounts!$A:$A,Chart_of_Accounts!$C:$C,""),"")</f>
        <v>0</v>
      </c>
      <c r="E20" s="10">
        <f>IFERROR(_xlfn.XLOOKUP(C20,Chart_of_Accounts!$A:$A,Chart_of_Accounts!$E:$E,""),"")</f>
        <v>0</v>
      </c>
      <c r="F20" s="10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>
        <f>IFERROR(_xlfn.XLOOKUP(C21,Chart_of_Accounts!$A:$A,Chart_of_Accounts!$C:$C,""),"")</f>
        <v>0</v>
      </c>
      <c r="E21" s="10">
        <f>IFERROR(_xlfn.XLOOKUP(C21,Chart_of_Accounts!$A:$A,Chart_of_Accounts!$E:$E,""),"")</f>
        <v>0</v>
      </c>
      <c r="F21" s="10"/>
      <c r="G21" s="11"/>
      <c r="H21" s="1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>
        <f>IFERROR(_xlfn.XLOOKUP(C22,Chart_of_Accounts!$A:$A,Chart_of_Accounts!$C:$C,""),"")</f>
        <v>0</v>
      </c>
      <c r="E22" s="10">
        <f>IFERROR(_xlfn.XLOOKUP(C22,Chart_of_Accounts!$A:$A,Chart_of_Accounts!$E:$E,""),"")</f>
        <v>0</v>
      </c>
      <c r="F22" s="10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>
        <f>IFERROR(_xlfn.XLOOKUP(C23,Chart_of_Accounts!$A:$A,Chart_of_Accounts!$C:$C,""),"")</f>
        <v>0</v>
      </c>
      <c r="E23" s="10">
        <f>IFERROR(_xlfn.XLOOKUP(C23,Chart_of_Accounts!$A:$A,Chart_of_Accounts!$E:$E,""),"")</f>
        <v>0</v>
      </c>
      <c r="F23" s="10"/>
      <c r="G23" s="11"/>
      <c r="H23" s="1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>
        <f>IFERROR(_xlfn.XLOOKUP(C24,Chart_of_Accounts!$A:$A,Chart_of_Accounts!$C:$C,""),"")</f>
        <v>0</v>
      </c>
      <c r="E24" s="10">
        <f>IFERROR(_xlfn.XLOOKUP(C24,Chart_of_Accounts!$A:$A,Chart_of_Accounts!$E:$E,""),"")</f>
        <v>0</v>
      </c>
      <c r="F24" s="10"/>
      <c r="G24" s="11"/>
      <c r="H24" s="1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>
        <f>IFERROR(_xlfn.XLOOKUP(C25,Chart_of_Accounts!$A:$A,Chart_of_Accounts!$C:$C,""),"")</f>
        <v>0</v>
      </c>
      <c r="E25" s="10">
        <f>IFERROR(_xlfn.XLOOKUP(C25,Chart_of_Accounts!$A:$A,Chart_of_Accounts!$E:$E,""),"")</f>
        <v>0</v>
      </c>
      <c r="F25" s="10"/>
      <c r="G25" s="11"/>
      <c r="H25" s="1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>
        <f>IFERROR(_xlfn.XLOOKUP(C26,Chart_of_Accounts!$A:$A,Chart_of_Accounts!$C:$C,""),"")</f>
        <v>0</v>
      </c>
      <c r="E26" s="10">
        <f>IFERROR(_xlfn.XLOOKUP(C26,Chart_of_Accounts!$A:$A,Chart_of_Accounts!$E:$E,""),"")</f>
        <v>0</v>
      </c>
      <c r="F26" s="10"/>
      <c r="G26" s="11"/>
      <c r="H26" s="1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>
        <f>IFERROR(_xlfn.XLOOKUP(C27,Chart_of_Accounts!$A:$A,Chart_of_Accounts!$C:$C,""),"")</f>
        <v>0</v>
      </c>
      <c r="E27" s="10">
        <f>IFERROR(_xlfn.XLOOKUP(C27,Chart_of_Accounts!$A:$A,Chart_of_Accounts!$E:$E,""),"")</f>
        <v>0</v>
      </c>
      <c r="F27" s="10"/>
      <c r="G27" s="11"/>
      <c r="H27" s="11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>
        <f>IFERROR(_xlfn.XLOOKUP(C28,Chart_of_Accounts!$A:$A,Chart_of_Accounts!$C:$C,""),"")</f>
        <v>0</v>
      </c>
      <c r="E28" s="10">
        <f>IFERROR(_xlfn.XLOOKUP(C28,Chart_of_Accounts!$A:$A,Chart_of_Accounts!$E:$E,""),"")</f>
        <v>0</v>
      </c>
      <c r="F28" s="10"/>
      <c r="G28" s="11"/>
      <c r="H28" s="11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>
        <f>IFERROR(_xlfn.XLOOKUP(C29,Chart_of_Accounts!$A:$A,Chart_of_Accounts!$C:$C,""),"")</f>
        <v>0</v>
      </c>
      <c r="E29" s="10">
        <f>IFERROR(_xlfn.XLOOKUP(C29,Chart_of_Accounts!$A:$A,Chart_of_Accounts!$E:$E,""),"")</f>
        <v>0</v>
      </c>
      <c r="F29" s="10"/>
      <c r="G29" s="11"/>
      <c r="H29" s="11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>
        <f>IFERROR(_xlfn.XLOOKUP(C30,Chart_of_Accounts!$A:$A,Chart_of_Accounts!$C:$C,""),"")</f>
        <v>0</v>
      </c>
      <c r="E30" s="10">
        <f>IFERROR(_xlfn.XLOOKUP(C30,Chart_of_Accounts!$A:$A,Chart_of_Accounts!$E:$E,""),"")</f>
        <v>0</v>
      </c>
      <c r="F30" s="10"/>
      <c r="G30" s="11"/>
      <c r="H30" s="11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>
        <f>IFERROR(_xlfn.XLOOKUP(C31,Chart_of_Accounts!$A:$A,Chart_of_Accounts!$C:$C,""),"")</f>
        <v>0</v>
      </c>
      <c r="E31" s="10">
        <f>IFERROR(_xlfn.XLOOKUP(C31,Chart_of_Accounts!$A:$A,Chart_of_Accounts!$E:$E,""),"")</f>
        <v>0</v>
      </c>
      <c r="F31" s="10"/>
      <c r="G31" s="11"/>
      <c r="H31" s="11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>
        <f>IFERROR(_xlfn.XLOOKUP(C32,Chart_of_Accounts!$A:$A,Chart_of_Accounts!$C:$C,""),"")</f>
        <v>0</v>
      </c>
      <c r="E32" s="10">
        <f>IFERROR(_xlfn.XLOOKUP(C32,Chart_of_Accounts!$A:$A,Chart_of_Accounts!$E:$E,""),"")</f>
        <v>0</v>
      </c>
      <c r="F32" s="10"/>
      <c r="G32" s="11"/>
      <c r="H32" s="11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>
        <f>IFERROR(_xlfn.XLOOKUP(C33,Chart_of_Accounts!$A:$A,Chart_of_Accounts!$C:$C,""),"")</f>
        <v>0</v>
      </c>
      <c r="E33" s="10">
        <f>IFERROR(_xlfn.XLOOKUP(C33,Chart_of_Accounts!$A:$A,Chart_of_Accounts!$E:$E,""),"")</f>
        <v>0</v>
      </c>
      <c r="F33" s="10"/>
      <c r="G33" s="11"/>
      <c r="H33" s="11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>
        <f>IFERROR(_xlfn.XLOOKUP(C34,Chart_of_Accounts!$A:$A,Chart_of_Accounts!$C:$C,""),"")</f>
        <v>0</v>
      </c>
      <c r="E34" s="10">
        <f>IFERROR(_xlfn.XLOOKUP(C34,Chart_of_Accounts!$A:$A,Chart_of_Accounts!$E:$E,""),"")</f>
        <v>0</v>
      </c>
      <c r="F34" s="10"/>
      <c r="G34" s="11"/>
      <c r="H34" s="11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>
        <f>IFERROR(_xlfn.XLOOKUP(C35,Chart_of_Accounts!$A:$A,Chart_of_Accounts!$C:$C,""),"")</f>
        <v>0</v>
      </c>
      <c r="E35" s="10">
        <f>IFERROR(_xlfn.XLOOKUP(C35,Chart_of_Accounts!$A:$A,Chart_of_Accounts!$E:$E,""),"")</f>
        <v>0</v>
      </c>
      <c r="F35" s="10"/>
      <c r="G35" s="11"/>
      <c r="H35" s="1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>
        <f>IFERROR(_xlfn.XLOOKUP(C36,Chart_of_Accounts!$A:$A,Chart_of_Accounts!$C:$C,""),"")</f>
        <v>0</v>
      </c>
      <c r="E36" s="10">
        <f>IFERROR(_xlfn.XLOOKUP(C36,Chart_of_Accounts!$A:$A,Chart_of_Accounts!$E:$E,""),"")</f>
        <v>0</v>
      </c>
      <c r="F36" s="10"/>
      <c r="G36" s="11"/>
      <c r="H36" s="1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>
        <f>IFERROR(_xlfn.XLOOKUP(C37,Chart_of_Accounts!$A:$A,Chart_of_Accounts!$C:$C,""),"")</f>
        <v>0</v>
      </c>
      <c r="E37" s="10">
        <f>IFERROR(_xlfn.XLOOKUP(C37,Chart_of_Accounts!$A:$A,Chart_of_Accounts!$E:$E,""),"")</f>
        <v>0</v>
      </c>
      <c r="F37" s="10"/>
      <c r="G37" s="11"/>
      <c r="H37" s="11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>
        <f>IFERROR(_xlfn.XLOOKUP(C38,Chart_of_Accounts!$A:$A,Chart_of_Accounts!$C:$C,""),"")</f>
        <v>0</v>
      </c>
      <c r="E38" s="10">
        <f>IFERROR(_xlfn.XLOOKUP(C38,Chart_of_Accounts!$A:$A,Chart_of_Accounts!$E:$E,""),"")</f>
        <v>0</v>
      </c>
      <c r="F38" s="10"/>
      <c r="G38" s="11"/>
      <c r="H38" s="11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>
        <f>IFERROR(_xlfn.XLOOKUP(C39,Chart_of_Accounts!$A:$A,Chart_of_Accounts!$C:$C,""),"")</f>
        <v>0</v>
      </c>
      <c r="E39" s="10">
        <f>IFERROR(_xlfn.XLOOKUP(C39,Chart_of_Accounts!$A:$A,Chart_of_Accounts!$E:$E,""),"")</f>
        <v>0</v>
      </c>
      <c r="F39" s="10"/>
      <c r="G39" s="11"/>
      <c r="H39" s="11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>
        <f>IFERROR(_xlfn.XLOOKUP(C40,Chart_of_Accounts!$A:$A,Chart_of_Accounts!$C:$C,""),"")</f>
        <v>0</v>
      </c>
      <c r="E40" s="10">
        <f>IFERROR(_xlfn.XLOOKUP(C40,Chart_of_Accounts!$A:$A,Chart_of_Accounts!$E:$E,""),"")</f>
        <v>0</v>
      </c>
      <c r="F40" s="10"/>
      <c r="G40" s="11"/>
      <c r="H40" s="1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>
        <f>IFERROR(_xlfn.XLOOKUP(C41,Chart_of_Accounts!$A:$A,Chart_of_Accounts!$C:$C,""),"")</f>
        <v>0</v>
      </c>
      <c r="E41" s="10">
        <f>IFERROR(_xlfn.XLOOKUP(C41,Chart_of_Accounts!$A:$A,Chart_of_Accounts!$E:$E,""),"")</f>
        <v>0</v>
      </c>
      <c r="F41" s="10"/>
      <c r="G41" s="11"/>
      <c r="H41" s="1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>
        <f>IFERROR(_xlfn.XLOOKUP(C42,Chart_of_Accounts!$A:$A,Chart_of_Accounts!$C:$C,""),"")</f>
        <v>0</v>
      </c>
      <c r="E42" s="10">
        <f>IFERROR(_xlfn.XLOOKUP(C42,Chart_of_Accounts!$A:$A,Chart_of_Accounts!$E:$E,""),"")</f>
        <v>0</v>
      </c>
      <c r="F42" s="10"/>
      <c r="G42" s="11"/>
      <c r="H42" s="11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>
        <f>IFERROR(_xlfn.XLOOKUP(C43,Chart_of_Accounts!$A:$A,Chart_of_Accounts!$C:$C,""),"")</f>
        <v>0</v>
      </c>
      <c r="E43" s="10">
        <f>IFERROR(_xlfn.XLOOKUP(C43,Chart_of_Accounts!$A:$A,Chart_of_Accounts!$E:$E,""),"")</f>
        <v>0</v>
      </c>
      <c r="F43" s="10"/>
      <c r="G43" s="11"/>
      <c r="H43" s="1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>
        <f>IFERROR(_xlfn.XLOOKUP(C44,Chart_of_Accounts!$A:$A,Chart_of_Accounts!$C:$C,""),"")</f>
        <v>0</v>
      </c>
      <c r="E44" s="10">
        <f>IFERROR(_xlfn.XLOOKUP(C44,Chart_of_Accounts!$A:$A,Chart_of_Accounts!$E:$E,""),"")</f>
        <v>0</v>
      </c>
      <c r="F44" s="10"/>
      <c r="G44" s="11"/>
      <c r="H44" s="1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>
        <f>IFERROR(_xlfn.XLOOKUP(C45,Chart_of_Accounts!$A:$A,Chart_of_Accounts!$C:$C,""),"")</f>
        <v>0</v>
      </c>
      <c r="E45" s="10">
        <f>IFERROR(_xlfn.XLOOKUP(C45,Chart_of_Accounts!$A:$A,Chart_of_Accounts!$E:$E,""),"")</f>
        <v>0</v>
      </c>
      <c r="F45" s="10"/>
      <c r="G45" s="11"/>
      <c r="H45" s="11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>
        <f>IFERROR(_xlfn.XLOOKUP(C46,Chart_of_Accounts!$A:$A,Chart_of_Accounts!$C:$C,""),"")</f>
        <v>0</v>
      </c>
      <c r="E46" s="10">
        <f>IFERROR(_xlfn.XLOOKUP(C46,Chart_of_Accounts!$A:$A,Chart_of_Accounts!$E:$E,""),"")</f>
        <v>0</v>
      </c>
      <c r="F46" s="10"/>
      <c r="G46" s="11"/>
      <c r="H46" s="11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>
        <f>IFERROR(_xlfn.XLOOKUP(C47,Chart_of_Accounts!$A:$A,Chart_of_Accounts!$C:$C,""),"")</f>
        <v>0</v>
      </c>
      <c r="E47" s="10">
        <f>IFERROR(_xlfn.XLOOKUP(C47,Chart_of_Accounts!$A:$A,Chart_of_Accounts!$E:$E,""),"")</f>
        <v>0</v>
      </c>
      <c r="F47" s="10"/>
      <c r="G47" s="11"/>
      <c r="H47" s="1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>
        <f>IFERROR(_xlfn.XLOOKUP(C48,Chart_of_Accounts!$A:$A,Chart_of_Accounts!$C:$C,""),"")</f>
        <v>0</v>
      </c>
      <c r="E48" s="10">
        <f>IFERROR(_xlfn.XLOOKUP(C48,Chart_of_Accounts!$A:$A,Chart_of_Accounts!$E:$E,""),"")</f>
        <v>0</v>
      </c>
      <c r="F48" s="10"/>
      <c r="G48" s="11"/>
      <c r="H48" s="11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>
        <f>IFERROR(_xlfn.XLOOKUP(C49,Chart_of_Accounts!$A:$A,Chart_of_Accounts!$C:$C,""),"")</f>
        <v>0</v>
      </c>
      <c r="E49" s="10">
        <f>IFERROR(_xlfn.XLOOKUP(C49,Chart_of_Accounts!$A:$A,Chart_of_Accounts!$E:$E,""),"")</f>
        <v>0</v>
      </c>
      <c r="F49" s="10"/>
      <c r="G49" s="11"/>
      <c r="H49" s="11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>
        <f>IFERROR(_xlfn.XLOOKUP(C50,Chart_of_Accounts!$A:$A,Chart_of_Accounts!$C:$C,""),"")</f>
        <v>0</v>
      </c>
      <c r="E50" s="10">
        <f>IFERROR(_xlfn.XLOOKUP(C50,Chart_of_Accounts!$A:$A,Chart_of_Accounts!$E:$E,""),"")</f>
        <v>0</v>
      </c>
      <c r="F50" s="10"/>
      <c r="G50" s="11"/>
      <c r="H50" s="11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>
        <f>IFERROR(_xlfn.XLOOKUP(C51,Chart_of_Accounts!$A:$A,Chart_of_Accounts!$C:$C,""),"")</f>
        <v>0</v>
      </c>
      <c r="E51" s="10">
        <f>IFERROR(_xlfn.XLOOKUP(C51,Chart_of_Accounts!$A:$A,Chart_of_Accounts!$E:$E,""),"")</f>
        <v>0</v>
      </c>
      <c r="F51" s="10"/>
      <c r="G51" s="11"/>
      <c r="H51" s="11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>
        <f>IFERROR(_xlfn.XLOOKUP(C52,Chart_of_Accounts!$A:$A,Chart_of_Accounts!$C:$C,""),"")</f>
        <v>0</v>
      </c>
      <c r="E52" s="10">
        <f>IFERROR(_xlfn.XLOOKUP(C52,Chart_of_Accounts!$A:$A,Chart_of_Accounts!$E:$E,""),"")</f>
        <v>0</v>
      </c>
      <c r="F52" s="10"/>
      <c r="G52" s="11"/>
      <c r="H52" s="11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>
        <f>IFERROR(_xlfn.XLOOKUP(C53,Chart_of_Accounts!$A:$A,Chart_of_Accounts!$C:$C,""),"")</f>
        <v>0</v>
      </c>
      <c r="E53" s="10">
        <f>IFERROR(_xlfn.XLOOKUP(C53,Chart_of_Accounts!$A:$A,Chart_of_Accounts!$E:$E,""),"")</f>
        <v>0</v>
      </c>
      <c r="F53" s="10"/>
      <c r="G53" s="11"/>
      <c r="H53" s="11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>
        <f>IFERROR(_xlfn.XLOOKUP(C54,Chart_of_Accounts!$A:$A,Chart_of_Accounts!$C:$C,""),"")</f>
        <v>0</v>
      </c>
      <c r="E54" s="10">
        <f>IFERROR(_xlfn.XLOOKUP(C54,Chart_of_Accounts!$A:$A,Chart_of_Accounts!$E:$E,""),"")</f>
        <v>0</v>
      </c>
      <c r="F54" s="10"/>
      <c r="G54" s="11"/>
      <c r="H54" s="11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>
        <f>IFERROR(_xlfn.XLOOKUP(C55,Chart_of_Accounts!$A:$A,Chart_of_Accounts!$C:$C,""),"")</f>
        <v>0</v>
      </c>
      <c r="E55" s="10">
        <f>IFERROR(_xlfn.XLOOKUP(C55,Chart_of_Accounts!$A:$A,Chart_of_Accounts!$E:$E,""),"")</f>
        <v>0</v>
      </c>
      <c r="F55" s="10"/>
      <c r="G55" s="11"/>
      <c r="H55" s="11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>
        <f>IFERROR(_xlfn.XLOOKUP(C56,Chart_of_Accounts!$A:$A,Chart_of_Accounts!$C:$C,""),"")</f>
        <v>0</v>
      </c>
      <c r="E56" s="10">
        <f>IFERROR(_xlfn.XLOOKUP(C56,Chart_of_Accounts!$A:$A,Chart_of_Accounts!$E:$E,""),"")</f>
        <v>0</v>
      </c>
      <c r="F56" s="10"/>
      <c r="G56" s="11"/>
      <c r="H56" s="11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>
        <f>IFERROR(_xlfn.XLOOKUP(C57,Chart_of_Accounts!$A:$A,Chart_of_Accounts!$C:$C,""),"")</f>
        <v>0</v>
      </c>
      <c r="E57" s="10">
        <f>IFERROR(_xlfn.XLOOKUP(C57,Chart_of_Accounts!$A:$A,Chart_of_Accounts!$E:$E,""),"")</f>
        <v>0</v>
      </c>
      <c r="F57" s="10"/>
      <c r="G57" s="11"/>
      <c r="H57" s="11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>
        <f>IFERROR(_xlfn.XLOOKUP(C58,Chart_of_Accounts!$A:$A,Chart_of_Accounts!$C:$C,""),"")</f>
        <v>0</v>
      </c>
      <c r="E58" s="10">
        <f>IFERROR(_xlfn.XLOOKUP(C58,Chart_of_Accounts!$A:$A,Chart_of_Accounts!$E:$E,""),"")</f>
        <v>0</v>
      </c>
      <c r="F58" s="10"/>
      <c r="G58" s="11"/>
      <c r="H58" s="11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>
        <f>IFERROR(_xlfn.XLOOKUP(C59,Chart_of_Accounts!$A:$A,Chart_of_Accounts!$C:$C,""),"")</f>
        <v>0</v>
      </c>
      <c r="E59" s="10">
        <f>IFERROR(_xlfn.XLOOKUP(C59,Chart_of_Accounts!$A:$A,Chart_of_Accounts!$E:$E,""),"")</f>
        <v>0</v>
      </c>
      <c r="F59" s="10"/>
      <c r="G59" s="11"/>
      <c r="H59" s="11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>
        <f>IFERROR(_xlfn.XLOOKUP(C60,Chart_of_Accounts!$A:$A,Chart_of_Accounts!$C:$C,""),"")</f>
        <v>0</v>
      </c>
      <c r="E60" s="10">
        <f>IFERROR(_xlfn.XLOOKUP(C60,Chart_of_Accounts!$A:$A,Chart_of_Accounts!$E:$E,""),"")</f>
        <v>0</v>
      </c>
      <c r="F60" s="10"/>
      <c r="G60" s="11"/>
      <c r="H60" s="11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>
        <f>IFERROR(_xlfn.XLOOKUP(C61,Chart_of_Accounts!$A:$A,Chart_of_Accounts!$C:$C,""),"")</f>
        <v>0</v>
      </c>
      <c r="E61" s="10">
        <f>IFERROR(_xlfn.XLOOKUP(C61,Chart_of_Accounts!$A:$A,Chart_of_Accounts!$E:$E,""),"")</f>
        <v>0</v>
      </c>
      <c r="F61" s="10"/>
      <c r="G61" s="11"/>
      <c r="H61" s="1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>
        <f>IFERROR(_xlfn.XLOOKUP(C62,Chart_of_Accounts!$A:$A,Chart_of_Accounts!$C:$C,""),"")</f>
        <v>0</v>
      </c>
      <c r="E62" s="10">
        <f>IFERROR(_xlfn.XLOOKUP(C62,Chart_of_Accounts!$A:$A,Chart_of_Accounts!$E:$E,""),"")</f>
        <v>0</v>
      </c>
      <c r="F62" s="10"/>
      <c r="G62" s="11"/>
      <c r="H62" s="11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>
        <f>IFERROR(_xlfn.XLOOKUP(C63,Chart_of_Accounts!$A:$A,Chart_of_Accounts!$C:$C,""),"")</f>
        <v>0</v>
      </c>
      <c r="E63" s="10">
        <f>IFERROR(_xlfn.XLOOKUP(C63,Chart_of_Accounts!$A:$A,Chart_of_Accounts!$E:$E,""),"")</f>
        <v>0</v>
      </c>
      <c r="F63" s="10"/>
      <c r="G63" s="11"/>
      <c r="H63" s="11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>
        <f>IFERROR(_xlfn.XLOOKUP(C64,Chart_of_Accounts!$A:$A,Chart_of_Accounts!$C:$C,""),"")</f>
        <v>0</v>
      </c>
      <c r="E64" s="10">
        <f>IFERROR(_xlfn.XLOOKUP(C64,Chart_of_Accounts!$A:$A,Chart_of_Accounts!$E:$E,""),"")</f>
        <v>0</v>
      </c>
      <c r="F64" s="10"/>
      <c r="G64" s="11"/>
      <c r="H64" s="11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>
        <f>IFERROR(_xlfn.XLOOKUP(C65,Chart_of_Accounts!$A:$A,Chart_of_Accounts!$C:$C,""),"")</f>
        <v>0</v>
      </c>
      <c r="E65" s="10">
        <f>IFERROR(_xlfn.XLOOKUP(C65,Chart_of_Accounts!$A:$A,Chart_of_Accounts!$E:$E,""),"")</f>
        <v>0</v>
      </c>
      <c r="F65" s="10"/>
      <c r="G65" s="11"/>
      <c r="H65" s="11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>
        <f>IFERROR(_xlfn.XLOOKUP(C66,Chart_of_Accounts!$A:$A,Chart_of_Accounts!$C:$C,""),"")</f>
        <v>0</v>
      </c>
      <c r="E66" s="10">
        <f>IFERROR(_xlfn.XLOOKUP(C66,Chart_of_Accounts!$A:$A,Chart_of_Accounts!$E:$E,""),"")</f>
        <v>0</v>
      </c>
      <c r="F66" s="10"/>
      <c r="G66" s="11"/>
      <c r="H66" s="11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>
        <f>IFERROR(_xlfn.XLOOKUP(C67,Chart_of_Accounts!$A:$A,Chart_of_Accounts!$C:$C,""),"")</f>
        <v>0</v>
      </c>
      <c r="E67" s="10">
        <f>IFERROR(_xlfn.XLOOKUP(C67,Chart_of_Accounts!$A:$A,Chart_of_Accounts!$E:$E,""),"")</f>
        <v>0</v>
      </c>
      <c r="F67" s="10"/>
      <c r="G67" s="11"/>
      <c r="H67" s="11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>
        <f>IFERROR(_xlfn.XLOOKUP(C68,Chart_of_Accounts!$A:$A,Chart_of_Accounts!$C:$C,""),"")</f>
        <v>0</v>
      </c>
      <c r="E68" s="10">
        <f>IFERROR(_xlfn.XLOOKUP(C68,Chart_of_Accounts!$A:$A,Chart_of_Accounts!$E:$E,""),"")</f>
        <v>0</v>
      </c>
      <c r="F68" s="10"/>
      <c r="G68" s="11"/>
      <c r="H68" s="11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>
        <f>IFERROR(_xlfn.XLOOKUP(C69,Chart_of_Accounts!$A:$A,Chart_of_Accounts!$C:$C,""),"")</f>
        <v>0</v>
      </c>
      <c r="E69" s="10">
        <f>IFERROR(_xlfn.XLOOKUP(C69,Chart_of_Accounts!$A:$A,Chart_of_Accounts!$E:$E,""),"")</f>
        <v>0</v>
      </c>
      <c r="F69" s="10"/>
      <c r="G69" s="11"/>
      <c r="H69" s="11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>
        <f>IFERROR(_xlfn.XLOOKUP(C70,Chart_of_Accounts!$A:$A,Chart_of_Accounts!$C:$C,""),"")</f>
        <v>0</v>
      </c>
      <c r="E70" s="10">
        <f>IFERROR(_xlfn.XLOOKUP(C70,Chart_of_Accounts!$A:$A,Chart_of_Accounts!$E:$E,""),"")</f>
        <v>0</v>
      </c>
      <c r="F70" s="10"/>
      <c r="G70" s="11"/>
      <c r="H70" s="11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>
        <f>IFERROR(_xlfn.XLOOKUP(C71,Chart_of_Accounts!$A:$A,Chart_of_Accounts!$C:$C,""),"")</f>
        <v>0</v>
      </c>
      <c r="E71" s="10">
        <f>IFERROR(_xlfn.XLOOKUP(C71,Chart_of_Accounts!$A:$A,Chart_of_Accounts!$E:$E,""),"")</f>
        <v>0</v>
      </c>
      <c r="F71" s="10"/>
      <c r="G71" s="11"/>
      <c r="H71" s="1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>
        <f>IFERROR(_xlfn.XLOOKUP(C72,Chart_of_Accounts!$A:$A,Chart_of_Accounts!$C:$C,""),"")</f>
        <v>0</v>
      </c>
      <c r="E72" s="10">
        <f>IFERROR(_xlfn.XLOOKUP(C72,Chart_of_Accounts!$A:$A,Chart_of_Accounts!$E:$E,""),"")</f>
        <v>0</v>
      </c>
      <c r="F72" s="10"/>
      <c r="G72" s="11"/>
      <c r="H72" s="1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>
        <f>IFERROR(_xlfn.XLOOKUP(C73,Chart_of_Accounts!$A:$A,Chart_of_Accounts!$C:$C,""),"")</f>
        <v>0</v>
      </c>
      <c r="E73" s="10">
        <f>IFERROR(_xlfn.XLOOKUP(C73,Chart_of_Accounts!$A:$A,Chart_of_Accounts!$E:$E,""),"")</f>
        <v>0</v>
      </c>
      <c r="F73" s="10"/>
      <c r="G73" s="11"/>
      <c r="H73" s="11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>
        <f>IFERROR(_xlfn.XLOOKUP(C74,Chart_of_Accounts!$A:$A,Chart_of_Accounts!$C:$C,""),"")</f>
        <v>0</v>
      </c>
      <c r="E74" s="10">
        <f>IFERROR(_xlfn.XLOOKUP(C74,Chart_of_Accounts!$A:$A,Chart_of_Accounts!$E:$E,""),"")</f>
        <v>0</v>
      </c>
      <c r="F74" s="10"/>
      <c r="G74" s="11"/>
      <c r="H74" s="11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>
        <f>IFERROR(_xlfn.XLOOKUP(C75,Chart_of_Accounts!$A:$A,Chart_of_Accounts!$C:$C,""),"")</f>
        <v>0</v>
      </c>
      <c r="E75" s="10">
        <f>IFERROR(_xlfn.XLOOKUP(C75,Chart_of_Accounts!$A:$A,Chart_of_Accounts!$E:$E,""),"")</f>
        <v>0</v>
      </c>
      <c r="F75" s="10"/>
      <c r="G75" s="11"/>
      <c r="H75" s="1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>
        <f>IFERROR(_xlfn.XLOOKUP(C76,Chart_of_Accounts!$A:$A,Chart_of_Accounts!$C:$C,""),"")</f>
        <v>0</v>
      </c>
      <c r="E76" s="10">
        <f>IFERROR(_xlfn.XLOOKUP(C76,Chart_of_Accounts!$A:$A,Chart_of_Accounts!$E:$E,""),"")</f>
        <v>0</v>
      </c>
      <c r="F76" s="10"/>
      <c r="G76" s="11"/>
      <c r="H76" s="1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>
        <f>IFERROR(_xlfn.XLOOKUP(C77,Chart_of_Accounts!$A:$A,Chart_of_Accounts!$C:$C,""),"")</f>
        <v>0</v>
      </c>
      <c r="E77" s="10">
        <f>IFERROR(_xlfn.XLOOKUP(C77,Chart_of_Accounts!$A:$A,Chart_of_Accounts!$E:$E,""),"")</f>
        <v>0</v>
      </c>
      <c r="F77" s="10"/>
      <c r="G77" s="11"/>
      <c r="H77" s="11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>
        <f>IFERROR(_xlfn.XLOOKUP(C78,Chart_of_Accounts!$A:$A,Chart_of_Accounts!$C:$C,""),"")</f>
        <v>0</v>
      </c>
      <c r="E78" s="10">
        <f>IFERROR(_xlfn.XLOOKUP(C78,Chart_of_Accounts!$A:$A,Chart_of_Accounts!$E:$E,""),"")</f>
        <v>0</v>
      </c>
      <c r="F78" s="10"/>
      <c r="G78" s="11"/>
      <c r="H78" s="11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>
        <f>IFERROR(_xlfn.XLOOKUP(C79,Chart_of_Accounts!$A:$A,Chart_of_Accounts!$C:$C,""),"")</f>
        <v>0</v>
      </c>
      <c r="E79" s="10">
        <f>IFERROR(_xlfn.XLOOKUP(C79,Chart_of_Accounts!$A:$A,Chart_of_Accounts!$E:$E,""),"")</f>
        <v>0</v>
      </c>
      <c r="F79" s="10"/>
      <c r="G79" s="11"/>
      <c r="H79" s="1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>
        <f>IFERROR(_xlfn.XLOOKUP(C80,Chart_of_Accounts!$A:$A,Chart_of_Accounts!$C:$C,""),"")</f>
        <v>0</v>
      </c>
      <c r="E80" s="10">
        <f>IFERROR(_xlfn.XLOOKUP(C80,Chart_of_Accounts!$A:$A,Chart_of_Accounts!$E:$E,""),"")</f>
        <v>0</v>
      </c>
      <c r="F80" s="10"/>
      <c r="G80" s="11"/>
      <c r="H80" s="1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>
        <f>IFERROR(_xlfn.XLOOKUP(C81,Chart_of_Accounts!$A:$A,Chart_of_Accounts!$C:$C,""),"")</f>
        <v>0</v>
      </c>
      <c r="E81" s="10">
        <f>IFERROR(_xlfn.XLOOKUP(C81,Chart_of_Accounts!$A:$A,Chart_of_Accounts!$E:$E,""),"")</f>
        <v>0</v>
      </c>
      <c r="F81" s="10"/>
      <c r="G81" s="11"/>
      <c r="H81" s="11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>
        <f>IFERROR(_xlfn.XLOOKUP(C82,Chart_of_Accounts!$A:$A,Chart_of_Accounts!$C:$C,""),"")</f>
        <v>0</v>
      </c>
      <c r="E82" s="10">
        <f>IFERROR(_xlfn.XLOOKUP(C82,Chart_of_Accounts!$A:$A,Chart_of_Accounts!$E:$E,""),"")</f>
        <v>0</v>
      </c>
      <c r="F82" s="10"/>
      <c r="G82" s="11"/>
      <c r="H82" s="11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>
        <f>IFERROR(_xlfn.XLOOKUP(C83,Chart_of_Accounts!$A:$A,Chart_of_Accounts!$C:$C,""),"")</f>
        <v>0</v>
      </c>
      <c r="E83" s="10">
        <f>IFERROR(_xlfn.XLOOKUP(C83,Chart_of_Accounts!$A:$A,Chart_of_Accounts!$E:$E,""),"")</f>
        <v>0</v>
      </c>
      <c r="F83" s="10"/>
      <c r="G83" s="11"/>
      <c r="H83" s="11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>
        <f>IFERROR(_xlfn.XLOOKUP(C84,Chart_of_Accounts!$A:$A,Chart_of_Accounts!$C:$C,""),"")</f>
        <v>0</v>
      </c>
      <c r="E84" s="10">
        <f>IFERROR(_xlfn.XLOOKUP(C84,Chart_of_Accounts!$A:$A,Chart_of_Accounts!$E:$E,""),"")</f>
        <v>0</v>
      </c>
      <c r="F84" s="10"/>
      <c r="G84" s="11"/>
      <c r="H84" s="1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>
        <f>IFERROR(_xlfn.XLOOKUP(C85,Chart_of_Accounts!$A:$A,Chart_of_Accounts!$C:$C,""),"")</f>
        <v>0</v>
      </c>
      <c r="E85" s="10">
        <f>IFERROR(_xlfn.XLOOKUP(C85,Chart_of_Accounts!$A:$A,Chart_of_Accounts!$E:$E,""),"")</f>
        <v>0</v>
      </c>
      <c r="F85" s="10"/>
      <c r="G85" s="11"/>
      <c r="H85" s="1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>
        <f>IFERROR(_xlfn.XLOOKUP(C86,Chart_of_Accounts!$A:$A,Chart_of_Accounts!$C:$C,""),"")</f>
        <v>0</v>
      </c>
      <c r="E86" s="10">
        <f>IFERROR(_xlfn.XLOOKUP(C86,Chart_of_Accounts!$A:$A,Chart_of_Accounts!$E:$E,""),"")</f>
        <v>0</v>
      </c>
      <c r="F86" s="10"/>
      <c r="G86" s="11"/>
      <c r="H86" s="11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>
        <f>IFERROR(_xlfn.XLOOKUP(C87,Chart_of_Accounts!$A:$A,Chart_of_Accounts!$C:$C,""),"")</f>
        <v>0</v>
      </c>
      <c r="E87" s="10">
        <f>IFERROR(_xlfn.XLOOKUP(C87,Chart_of_Accounts!$A:$A,Chart_of_Accounts!$E:$E,""),"")</f>
        <v>0</v>
      </c>
      <c r="F87" s="10"/>
      <c r="G87" s="11"/>
      <c r="H87" s="11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>
        <f>IFERROR(_xlfn.XLOOKUP(C88,Chart_of_Accounts!$A:$A,Chart_of_Accounts!$C:$C,""),"")</f>
        <v>0</v>
      </c>
      <c r="E88" s="10">
        <f>IFERROR(_xlfn.XLOOKUP(C88,Chart_of_Accounts!$A:$A,Chart_of_Accounts!$E:$E,""),"")</f>
        <v>0</v>
      </c>
      <c r="F88" s="10"/>
      <c r="G88" s="11"/>
      <c r="H88" s="11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>
        <f>IFERROR(_xlfn.XLOOKUP(C89,Chart_of_Accounts!$A:$A,Chart_of_Accounts!$C:$C,""),"")</f>
        <v>0</v>
      </c>
      <c r="E89" s="10">
        <f>IFERROR(_xlfn.XLOOKUP(C89,Chart_of_Accounts!$A:$A,Chart_of_Accounts!$E:$E,""),"")</f>
        <v>0</v>
      </c>
      <c r="F89" s="10"/>
      <c r="G89" s="11"/>
      <c r="H89" s="1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>
        <f>IFERROR(_xlfn.XLOOKUP(C90,Chart_of_Accounts!$A:$A,Chart_of_Accounts!$C:$C,""),"")</f>
        <v>0</v>
      </c>
      <c r="E90" s="10">
        <f>IFERROR(_xlfn.XLOOKUP(C90,Chart_of_Accounts!$A:$A,Chart_of_Accounts!$E:$E,""),"")</f>
        <v>0</v>
      </c>
      <c r="F90" s="10"/>
      <c r="G90" s="11"/>
      <c r="H90" s="1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>
        <f>IFERROR(_xlfn.XLOOKUP(C91,Chart_of_Accounts!$A:$A,Chart_of_Accounts!$C:$C,""),"")</f>
        <v>0</v>
      </c>
      <c r="E91" s="10">
        <f>IFERROR(_xlfn.XLOOKUP(C91,Chart_of_Accounts!$A:$A,Chart_of_Accounts!$E:$E,""),"")</f>
        <v>0</v>
      </c>
      <c r="F91" s="10"/>
      <c r="G91" s="11"/>
      <c r="H91" s="11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>
        <f>IFERROR(_xlfn.XLOOKUP(C92,Chart_of_Accounts!$A:$A,Chart_of_Accounts!$C:$C,""),"")</f>
        <v>0</v>
      </c>
      <c r="E92" s="10">
        <f>IFERROR(_xlfn.XLOOKUP(C92,Chart_of_Accounts!$A:$A,Chart_of_Accounts!$E:$E,""),"")</f>
        <v>0</v>
      </c>
      <c r="F92" s="10"/>
      <c r="G92" s="11"/>
      <c r="H92" s="11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>
        <f>IFERROR(_xlfn.XLOOKUP(C93,Chart_of_Accounts!$A:$A,Chart_of_Accounts!$C:$C,""),"")</f>
        <v>0</v>
      </c>
      <c r="E93" s="10">
        <f>IFERROR(_xlfn.XLOOKUP(C93,Chart_of_Accounts!$A:$A,Chart_of_Accounts!$E:$E,""),"")</f>
        <v>0</v>
      </c>
      <c r="F93" s="10"/>
      <c r="G93" s="11"/>
      <c r="H93" s="11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>
        <f>IFERROR(_xlfn.XLOOKUP(C94,Chart_of_Accounts!$A:$A,Chart_of_Accounts!$C:$C,""),"")</f>
        <v>0</v>
      </c>
      <c r="E94" s="10">
        <f>IFERROR(_xlfn.XLOOKUP(C94,Chart_of_Accounts!$A:$A,Chart_of_Accounts!$E:$E,""),"")</f>
        <v>0</v>
      </c>
      <c r="F94" s="10"/>
      <c r="G94" s="11"/>
      <c r="H94" s="11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>
        <f>IFERROR(_xlfn.XLOOKUP(C95,Chart_of_Accounts!$A:$A,Chart_of_Accounts!$C:$C,""),"")</f>
        <v>0</v>
      </c>
      <c r="E95" s="10">
        <f>IFERROR(_xlfn.XLOOKUP(C95,Chart_of_Accounts!$A:$A,Chart_of_Accounts!$E:$E,""),"")</f>
        <v>0</v>
      </c>
      <c r="F95" s="10"/>
      <c r="G95" s="11"/>
      <c r="H95" s="11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>
        <f>IFERROR(_xlfn.XLOOKUP(C96,Chart_of_Accounts!$A:$A,Chart_of_Accounts!$C:$C,""),"")</f>
        <v>0</v>
      </c>
      <c r="E96" s="10">
        <f>IFERROR(_xlfn.XLOOKUP(C96,Chart_of_Accounts!$A:$A,Chart_of_Accounts!$E:$E,""),"")</f>
        <v>0</v>
      </c>
      <c r="F96" s="10"/>
      <c r="G96" s="11"/>
      <c r="H96" s="11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>
        <f>IFERROR(_xlfn.XLOOKUP(C97,Chart_of_Accounts!$A:$A,Chart_of_Accounts!$C:$C,""),"")</f>
        <v>0</v>
      </c>
      <c r="E97" s="10">
        <f>IFERROR(_xlfn.XLOOKUP(C97,Chart_of_Accounts!$A:$A,Chart_of_Accounts!$E:$E,""),"")</f>
        <v>0</v>
      </c>
      <c r="F97" s="10"/>
      <c r="G97" s="11"/>
      <c r="H97" s="11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>
        <f>IFERROR(_xlfn.XLOOKUP(C98,Chart_of_Accounts!$A:$A,Chart_of_Accounts!$C:$C,""),"")</f>
        <v>0</v>
      </c>
      <c r="E98" s="10">
        <f>IFERROR(_xlfn.XLOOKUP(C98,Chart_of_Accounts!$A:$A,Chart_of_Accounts!$E:$E,""),"")</f>
        <v>0</v>
      </c>
      <c r="F98" s="10"/>
      <c r="G98" s="11"/>
      <c r="H98" s="11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>
        <f>IFERROR(_xlfn.XLOOKUP(C99,Chart_of_Accounts!$A:$A,Chart_of_Accounts!$C:$C,""),"")</f>
        <v>0</v>
      </c>
      <c r="E99" s="10">
        <f>IFERROR(_xlfn.XLOOKUP(C99,Chart_of_Accounts!$A:$A,Chart_of_Accounts!$E:$E,""),"")</f>
        <v>0</v>
      </c>
      <c r="F99" s="10"/>
      <c r="G99" s="11"/>
      <c r="H99" s="11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>
        <f>IFERROR(_xlfn.XLOOKUP(C100,Chart_of_Accounts!$A:$A,Chart_of_Accounts!$C:$C,""),"")</f>
        <v>0</v>
      </c>
      <c r="E100" s="10">
        <f>IFERROR(_xlfn.XLOOKUP(C100,Chart_of_Accounts!$A:$A,Chart_of_Accounts!$E:$E,""),"")</f>
        <v>0</v>
      </c>
      <c r="F100" s="10"/>
      <c r="G100" s="11"/>
      <c r="H100" s="11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>
        <f>IFERROR(_xlfn.XLOOKUP(C101,Chart_of_Accounts!$A:$A,Chart_of_Accounts!$C:$C,""),"")</f>
        <v>0</v>
      </c>
      <c r="E101" s="10">
        <f>IFERROR(_xlfn.XLOOKUP(C101,Chart_of_Accounts!$A:$A,Chart_of_Accounts!$E:$E,""),"")</f>
        <v>0</v>
      </c>
      <c r="F101" s="10"/>
      <c r="G101" s="11"/>
      <c r="H101" s="11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>
        <f>IFERROR(_xlfn.XLOOKUP(C102,Chart_of_Accounts!$A:$A,Chart_of_Accounts!$C:$C,""),"")</f>
        <v>0</v>
      </c>
      <c r="E102" s="10">
        <f>IFERROR(_xlfn.XLOOKUP(C102,Chart_of_Accounts!$A:$A,Chart_of_Accounts!$E:$E,""),"")</f>
        <v>0</v>
      </c>
      <c r="F102" s="10"/>
      <c r="G102" s="11"/>
      <c r="H102" s="11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>
        <f>IFERROR(_xlfn.XLOOKUP(C103,Chart_of_Accounts!$A:$A,Chart_of_Accounts!$C:$C,""),"")</f>
        <v>0</v>
      </c>
      <c r="E103" s="10">
        <f>IFERROR(_xlfn.XLOOKUP(C103,Chart_of_Accounts!$A:$A,Chart_of_Accounts!$E:$E,""),"")</f>
        <v>0</v>
      </c>
      <c r="F103" s="10"/>
      <c r="G103" s="11"/>
      <c r="H103" s="11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>
        <f>IFERROR(_xlfn.XLOOKUP(C104,Chart_of_Accounts!$A:$A,Chart_of_Accounts!$C:$C,""),"")</f>
        <v>0</v>
      </c>
      <c r="E104" s="10">
        <f>IFERROR(_xlfn.XLOOKUP(C104,Chart_of_Accounts!$A:$A,Chart_of_Accounts!$E:$E,""),"")</f>
        <v>0</v>
      </c>
      <c r="F104" s="10"/>
      <c r="G104" s="11"/>
      <c r="H104" s="11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>
        <f>IFERROR(_xlfn.XLOOKUP(C105,Chart_of_Accounts!$A:$A,Chart_of_Accounts!$C:$C,""),"")</f>
        <v>0</v>
      </c>
      <c r="E105" s="10">
        <f>IFERROR(_xlfn.XLOOKUP(C105,Chart_of_Accounts!$A:$A,Chart_of_Accounts!$E:$E,""),"")</f>
        <v>0</v>
      </c>
      <c r="F105" s="10"/>
      <c r="G105" s="11"/>
      <c r="H105" s="11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>
        <f>IFERROR(_xlfn.XLOOKUP(C106,Chart_of_Accounts!$A:$A,Chart_of_Accounts!$C:$C,""),"")</f>
        <v>0</v>
      </c>
      <c r="E106" s="10">
        <f>IFERROR(_xlfn.XLOOKUP(C106,Chart_of_Accounts!$A:$A,Chart_of_Accounts!$E:$E,""),"")</f>
        <v>0</v>
      </c>
      <c r="F106" s="10"/>
      <c r="G106" s="11"/>
      <c r="H106" s="11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>
        <f>IFERROR(_xlfn.XLOOKUP(C107,Chart_of_Accounts!$A:$A,Chart_of_Accounts!$C:$C,""),"")</f>
        <v>0</v>
      </c>
      <c r="E107" s="10">
        <f>IFERROR(_xlfn.XLOOKUP(C107,Chart_of_Accounts!$A:$A,Chart_of_Accounts!$E:$E,""),"")</f>
        <v>0</v>
      </c>
      <c r="F107" s="10"/>
      <c r="G107" s="11"/>
      <c r="H107" s="11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>
        <f>IFERROR(_xlfn.XLOOKUP(C108,Chart_of_Accounts!$A:$A,Chart_of_Accounts!$C:$C,""),"")</f>
        <v>0</v>
      </c>
      <c r="E108" s="10">
        <f>IFERROR(_xlfn.XLOOKUP(C108,Chart_of_Accounts!$A:$A,Chart_of_Accounts!$E:$E,""),"")</f>
        <v>0</v>
      </c>
      <c r="F108" s="10"/>
      <c r="G108" s="11"/>
      <c r="H108" s="11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>
        <f>IFERROR(_xlfn.XLOOKUP(C109,Chart_of_Accounts!$A:$A,Chart_of_Accounts!$C:$C,""),"")</f>
        <v>0</v>
      </c>
      <c r="E109" s="10">
        <f>IFERROR(_xlfn.XLOOKUP(C109,Chart_of_Accounts!$A:$A,Chart_of_Accounts!$E:$E,""),"")</f>
        <v>0</v>
      </c>
      <c r="F109" s="10"/>
      <c r="G109" s="11"/>
      <c r="H109" s="11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>
        <f>IFERROR(_xlfn.XLOOKUP(C110,Chart_of_Accounts!$A:$A,Chart_of_Accounts!$C:$C,""),"")</f>
        <v>0</v>
      </c>
      <c r="E110" s="10">
        <f>IFERROR(_xlfn.XLOOKUP(C110,Chart_of_Accounts!$A:$A,Chart_of_Accounts!$E:$E,""),"")</f>
        <v>0</v>
      </c>
      <c r="F110" s="10"/>
      <c r="G110" s="11"/>
      <c r="H110" s="11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>
        <f>IFERROR(_xlfn.XLOOKUP(C111,Chart_of_Accounts!$A:$A,Chart_of_Accounts!$C:$C,""),"")</f>
        <v>0</v>
      </c>
      <c r="E111" s="10">
        <f>IFERROR(_xlfn.XLOOKUP(C111,Chart_of_Accounts!$A:$A,Chart_of_Accounts!$E:$E,""),"")</f>
        <v>0</v>
      </c>
      <c r="F111" s="10"/>
      <c r="G111" s="11"/>
      <c r="H111" s="11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>
        <f>IFERROR(_xlfn.XLOOKUP(C112,Chart_of_Accounts!$A:$A,Chart_of_Accounts!$C:$C,""),"")</f>
        <v>0</v>
      </c>
      <c r="E112" s="10">
        <f>IFERROR(_xlfn.XLOOKUP(C112,Chart_of_Accounts!$A:$A,Chart_of_Accounts!$E:$E,""),"")</f>
        <v>0</v>
      </c>
      <c r="F112" s="10"/>
      <c r="G112" s="11"/>
      <c r="H112" s="11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>
        <f>IFERROR(_xlfn.XLOOKUP(C113,Chart_of_Accounts!$A:$A,Chart_of_Accounts!$C:$C,""),"")</f>
        <v>0</v>
      </c>
      <c r="E113" s="10">
        <f>IFERROR(_xlfn.XLOOKUP(C113,Chart_of_Accounts!$A:$A,Chart_of_Accounts!$E:$E,""),"")</f>
        <v>0</v>
      </c>
      <c r="F113" s="10"/>
      <c r="G113" s="11"/>
      <c r="H113" s="11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>
        <f>IFERROR(_xlfn.XLOOKUP(C114,Chart_of_Accounts!$A:$A,Chart_of_Accounts!$C:$C,""),"")</f>
        <v>0</v>
      </c>
      <c r="E114" s="10">
        <f>IFERROR(_xlfn.XLOOKUP(C114,Chart_of_Accounts!$A:$A,Chart_of_Accounts!$E:$E,""),"")</f>
        <v>0</v>
      </c>
      <c r="F114" s="10"/>
      <c r="G114" s="11"/>
      <c r="H114" s="11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>
        <f>IFERROR(_xlfn.XLOOKUP(C115,Chart_of_Accounts!$A:$A,Chart_of_Accounts!$C:$C,""),"")</f>
        <v>0</v>
      </c>
      <c r="E115" s="10">
        <f>IFERROR(_xlfn.XLOOKUP(C115,Chart_of_Accounts!$A:$A,Chart_of_Accounts!$E:$E,""),"")</f>
        <v>0</v>
      </c>
      <c r="F115" s="10"/>
      <c r="G115" s="11"/>
      <c r="H115" s="11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>
        <f>IFERROR(_xlfn.XLOOKUP(C116,Chart_of_Accounts!$A:$A,Chart_of_Accounts!$C:$C,""),"")</f>
        <v>0</v>
      </c>
      <c r="E116" s="10">
        <f>IFERROR(_xlfn.XLOOKUP(C116,Chart_of_Accounts!$A:$A,Chart_of_Accounts!$E:$E,""),"")</f>
        <v>0</v>
      </c>
      <c r="F116" s="10"/>
      <c r="G116" s="11"/>
      <c r="H116" s="11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>
        <f>IFERROR(_xlfn.XLOOKUP(C117,Chart_of_Accounts!$A:$A,Chart_of_Accounts!$C:$C,""),"")</f>
        <v>0</v>
      </c>
      <c r="E117" s="10">
        <f>IFERROR(_xlfn.XLOOKUP(C117,Chart_of_Accounts!$A:$A,Chart_of_Accounts!$E:$E,""),"")</f>
        <v>0</v>
      </c>
      <c r="F117" s="10"/>
      <c r="G117" s="11"/>
      <c r="H117" s="11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>
        <f>IFERROR(_xlfn.XLOOKUP(C118,Chart_of_Accounts!$A:$A,Chart_of_Accounts!$C:$C,""),"")</f>
        <v>0</v>
      </c>
      <c r="E118" s="10">
        <f>IFERROR(_xlfn.XLOOKUP(C118,Chart_of_Accounts!$A:$A,Chart_of_Accounts!$E:$E,""),"")</f>
        <v>0</v>
      </c>
      <c r="F118" s="10"/>
      <c r="G118" s="11"/>
      <c r="H118" s="11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>
        <f>IFERROR(_xlfn.XLOOKUP(C119,Chart_of_Accounts!$A:$A,Chart_of_Accounts!$C:$C,""),"")</f>
        <v>0</v>
      </c>
      <c r="E119" s="10">
        <f>IFERROR(_xlfn.XLOOKUP(C119,Chart_of_Accounts!$A:$A,Chart_of_Accounts!$E:$E,""),"")</f>
        <v>0</v>
      </c>
      <c r="F119" s="10"/>
      <c r="G119" s="11"/>
      <c r="H119" s="11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>
        <f>IFERROR(_xlfn.XLOOKUP(C120,Chart_of_Accounts!$A:$A,Chart_of_Accounts!$C:$C,""),"")</f>
        <v>0</v>
      </c>
      <c r="E120" s="10">
        <f>IFERROR(_xlfn.XLOOKUP(C120,Chart_of_Accounts!$A:$A,Chart_of_Accounts!$E:$E,""),"")</f>
        <v>0</v>
      </c>
      <c r="F120" s="10"/>
      <c r="G120" s="11"/>
      <c r="H120" s="11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>
        <f>IFERROR(_xlfn.XLOOKUP(C121,Chart_of_Accounts!$A:$A,Chart_of_Accounts!$C:$C,""),"")</f>
        <v>0</v>
      </c>
      <c r="E121" s="10">
        <f>IFERROR(_xlfn.XLOOKUP(C121,Chart_of_Accounts!$A:$A,Chart_of_Accounts!$E:$E,""),"")</f>
        <v>0</v>
      </c>
      <c r="F121" s="10"/>
      <c r="G121" s="11"/>
      <c r="H121" s="11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>
        <f>IFERROR(_xlfn.XLOOKUP(C122,Chart_of_Accounts!$A:$A,Chart_of_Accounts!$C:$C,""),"")</f>
        <v>0</v>
      </c>
      <c r="E122" s="10">
        <f>IFERROR(_xlfn.XLOOKUP(C122,Chart_of_Accounts!$A:$A,Chart_of_Accounts!$E:$E,""),"")</f>
        <v>0</v>
      </c>
      <c r="F122" s="10"/>
      <c r="G122" s="11"/>
      <c r="H122" s="11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>
        <f>IFERROR(_xlfn.XLOOKUP(C123,Chart_of_Accounts!$A:$A,Chart_of_Accounts!$C:$C,""),"")</f>
        <v>0</v>
      </c>
      <c r="E123" s="10">
        <f>IFERROR(_xlfn.XLOOKUP(C123,Chart_of_Accounts!$A:$A,Chart_of_Accounts!$E:$E,""),"")</f>
        <v>0</v>
      </c>
      <c r="F123" s="10"/>
      <c r="G123" s="11"/>
      <c r="H123" s="11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>
        <f>IFERROR(_xlfn.XLOOKUP(C124,Chart_of_Accounts!$A:$A,Chart_of_Accounts!$C:$C,""),"")</f>
        <v>0</v>
      </c>
      <c r="E124" s="10">
        <f>IFERROR(_xlfn.XLOOKUP(C124,Chart_of_Accounts!$A:$A,Chart_of_Accounts!$E:$E,""),"")</f>
        <v>0</v>
      </c>
      <c r="F124" s="10"/>
      <c r="G124" s="11"/>
      <c r="H124" s="11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>
        <f>IFERROR(_xlfn.XLOOKUP(C125,Chart_of_Accounts!$A:$A,Chart_of_Accounts!$C:$C,""),"")</f>
        <v>0</v>
      </c>
      <c r="E125" s="10">
        <f>IFERROR(_xlfn.XLOOKUP(C125,Chart_of_Accounts!$A:$A,Chart_of_Accounts!$E:$E,""),"")</f>
        <v>0</v>
      </c>
      <c r="F125" s="10"/>
      <c r="G125" s="11"/>
      <c r="H125" s="11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>
        <f>IFERROR(_xlfn.XLOOKUP(C126,Chart_of_Accounts!$A:$A,Chart_of_Accounts!$C:$C,""),"")</f>
        <v>0</v>
      </c>
      <c r="E126" s="10">
        <f>IFERROR(_xlfn.XLOOKUP(C126,Chart_of_Accounts!$A:$A,Chart_of_Accounts!$E:$E,""),"")</f>
        <v>0</v>
      </c>
      <c r="F126" s="10"/>
      <c r="G126" s="11"/>
      <c r="H126" s="11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>
        <f>IFERROR(_xlfn.XLOOKUP(C127,Chart_of_Accounts!$A:$A,Chart_of_Accounts!$C:$C,""),"")</f>
        <v>0</v>
      </c>
      <c r="E127" s="10">
        <f>IFERROR(_xlfn.XLOOKUP(C127,Chart_of_Accounts!$A:$A,Chart_of_Accounts!$E:$E,""),"")</f>
        <v>0</v>
      </c>
      <c r="F127" s="10"/>
      <c r="G127" s="11"/>
      <c r="H127" s="11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>
        <f>IFERROR(_xlfn.XLOOKUP(C128,Chart_of_Accounts!$A:$A,Chart_of_Accounts!$C:$C,""),"")</f>
        <v>0</v>
      </c>
      <c r="E128" s="10">
        <f>IFERROR(_xlfn.XLOOKUP(C128,Chart_of_Accounts!$A:$A,Chart_of_Accounts!$E:$E,""),"")</f>
        <v>0</v>
      </c>
      <c r="F128" s="10"/>
      <c r="G128" s="11"/>
      <c r="H128" s="11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>
        <f>IFERROR(_xlfn.XLOOKUP(C129,Chart_of_Accounts!$A:$A,Chart_of_Accounts!$C:$C,""),"")</f>
        <v>0</v>
      </c>
      <c r="E129" s="10">
        <f>IFERROR(_xlfn.XLOOKUP(C129,Chart_of_Accounts!$A:$A,Chart_of_Accounts!$E:$E,""),"")</f>
        <v>0</v>
      </c>
      <c r="F129" s="10"/>
      <c r="G129" s="11"/>
      <c r="H129" s="11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>
        <f>IFERROR(_xlfn.XLOOKUP(C130,Chart_of_Accounts!$A:$A,Chart_of_Accounts!$C:$C,""),"")</f>
        <v>0</v>
      </c>
      <c r="E130" s="10">
        <f>IFERROR(_xlfn.XLOOKUP(C130,Chart_of_Accounts!$A:$A,Chart_of_Accounts!$E:$E,""),"")</f>
        <v>0</v>
      </c>
      <c r="F130" s="10"/>
      <c r="G130" s="11"/>
      <c r="H130" s="11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>
        <f>IFERROR(_xlfn.XLOOKUP(C131,Chart_of_Accounts!$A:$A,Chart_of_Accounts!$C:$C,""),"")</f>
        <v>0</v>
      </c>
      <c r="E131" s="10">
        <f>IFERROR(_xlfn.XLOOKUP(C131,Chart_of_Accounts!$A:$A,Chart_of_Accounts!$E:$E,""),"")</f>
        <v>0</v>
      </c>
      <c r="F131" s="10"/>
      <c r="G131" s="11"/>
      <c r="H131" s="11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>
        <f>IFERROR(_xlfn.XLOOKUP(C132,Chart_of_Accounts!$A:$A,Chart_of_Accounts!$C:$C,""),"")</f>
        <v>0</v>
      </c>
      <c r="E132" s="10">
        <f>IFERROR(_xlfn.XLOOKUP(C132,Chart_of_Accounts!$A:$A,Chart_of_Accounts!$E:$E,""),"")</f>
        <v>0</v>
      </c>
      <c r="F132" s="10"/>
      <c r="G132" s="11"/>
      <c r="H132" s="11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>
        <f>IFERROR(_xlfn.XLOOKUP(C133,Chart_of_Accounts!$A:$A,Chart_of_Accounts!$C:$C,""),"")</f>
        <v>0</v>
      </c>
      <c r="E133" s="10">
        <f>IFERROR(_xlfn.XLOOKUP(C133,Chart_of_Accounts!$A:$A,Chart_of_Accounts!$E:$E,""),"")</f>
        <v>0</v>
      </c>
      <c r="F133" s="10"/>
      <c r="G133" s="11"/>
      <c r="H133" s="11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>
        <f>IFERROR(_xlfn.XLOOKUP(C134,Chart_of_Accounts!$A:$A,Chart_of_Accounts!$C:$C,""),"")</f>
        <v>0</v>
      </c>
      <c r="E134" s="10">
        <f>IFERROR(_xlfn.XLOOKUP(C134,Chart_of_Accounts!$A:$A,Chart_of_Accounts!$E:$E,""),"")</f>
        <v>0</v>
      </c>
      <c r="F134" s="10"/>
      <c r="G134" s="11"/>
      <c r="H134" s="11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>
        <f>IFERROR(_xlfn.XLOOKUP(C135,Chart_of_Accounts!$A:$A,Chart_of_Accounts!$C:$C,""),"")</f>
        <v>0</v>
      </c>
      <c r="E135" s="10">
        <f>IFERROR(_xlfn.XLOOKUP(C135,Chart_of_Accounts!$A:$A,Chart_of_Accounts!$E:$E,""),"")</f>
        <v>0</v>
      </c>
      <c r="F135" s="10"/>
      <c r="G135" s="11"/>
      <c r="H135" s="11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>
        <f>IFERROR(_xlfn.XLOOKUP(C136,Chart_of_Accounts!$A:$A,Chart_of_Accounts!$C:$C,""),"")</f>
        <v>0</v>
      </c>
      <c r="E136" s="10">
        <f>IFERROR(_xlfn.XLOOKUP(C136,Chart_of_Accounts!$A:$A,Chart_of_Accounts!$E:$E,""),"")</f>
        <v>0</v>
      </c>
      <c r="F136" s="10"/>
      <c r="G136" s="11"/>
      <c r="H136" s="11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>
        <f>IFERROR(_xlfn.XLOOKUP(C137,Chart_of_Accounts!$A:$A,Chart_of_Accounts!$C:$C,""),"")</f>
        <v>0</v>
      </c>
      <c r="E137" s="10">
        <f>IFERROR(_xlfn.XLOOKUP(C137,Chart_of_Accounts!$A:$A,Chart_of_Accounts!$E:$E,""),"")</f>
        <v>0</v>
      </c>
      <c r="F137" s="10"/>
      <c r="G137" s="11"/>
      <c r="H137" s="11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>
        <f>IFERROR(_xlfn.XLOOKUP(C138,Chart_of_Accounts!$A:$A,Chart_of_Accounts!$C:$C,""),"")</f>
        <v>0</v>
      </c>
      <c r="E138" s="10">
        <f>IFERROR(_xlfn.XLOOKUP(C138,Chart_of_Accounts!$A:$A,Chart_of_Accounts!$E:$E,""),"")</f>
        <v>0</v>
      </c>
      <c r="F138" s="10"/>
      <c r="G138" s="11"/>
      <c r="H138" s="11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>
        <f>IFERROR(_xlfn.XLOOKUP(C139,Chart_of_Accounts!$A:$A,Chart_of_Accounts!$C:$C,""),"")</f>
        <v>0</v>
      </c>
      <c r="E139" s="10">
        <f>IFERROR(_xlfn.XLOOKUP(C139,Chart_of_Accounts!$A:$A,Chart_of_Accounts!$E:$E,""),"")</f>
        <v>0</v>
      </c>
      <c r="F139" s="10"/>
      <c r="G139" s="11"/>
      <c r="H139" s="11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>
        <f>IFERROR(_xlfn.XLOOKUP(C140,Chart_of_Accounts!$A:$A,Chart_of_Accounts!$C:$C,""),"")</f>
        <v>0</v>
      </c>
      <c r="E140" s="10">
        <f>IFERROR(_xlfn.XLOOKUP(C140,Chart_of_Accounts!$A:$A,Chart_of_Accounts!$E:$E,""),"")</f>
        <v>0</v>
      </c>
      <c r="F140" s="10"/>
      <c r="G140" s="11"/>
      <c r="H140" s="11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>
        <f>IFERROR(_xlfn.XLOOKUP(C141,Chart_of_Accounts!$A:$A,Chart_of_Accounts!$C:$C,""),"")</f>
        <v>0</v>
      </c>
      <c r="E141" s="10">
        <f>IFERROR(_xlfn.XLOOKUP(C141,Chart_of_Accounts!$A:$A,Chart_of_Accounts!$E:$E,""),"")</f>
        <v>0</v>
      </c>
      <c r="F141" s="10"/>
      <c r="G141" s="11"/>
      <c r="H141" s="11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>
        <f>IFERROR(_xlfn.XLOOKUP(C142,Chart_of_Accounts!$A:$A,Chart_of_Accounts!$C:$C,""),"")</f>
        <v>0</v>
      </c>
      <c r="E142" s="10">
        <f>IFERROR(_xlfn.XLOOKUP(C142,Chart_of_Accounts!$A:$A,Chart_of_Accounts!$E:$E,""),"")</f>
        <v>0</v>
      </c>
      <c r="F142" s="10"/>
      <c r="G142" s="11"/>
      <c r="H142" s="11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>
        <f>IFERROR(_xlfn.XLOOKUP(C143,Chart_of_Accounts!$A:$A,Chart_of_Accounts!$C:$C,""),"")</f>
        <v>0</v>
      </c>
      <c r="E143" s="10">
        <f>IFERROR(_xlfn.XLOOKUP(C143,Chart_of_Accounts!$A:$A,Chart_of_Accounts!$E:$E,""),"")</f>
        <v>0</v>
      </c>
      <c r="F143" s="10"/>
      <c r="G143" s="11"/>
      <c r="H143" s="11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>
        <f>IFERROR(_xlfn.XLOOKUP(C144,Chart_of_Accounts!$A:$A,Chart_of_Accounts!$C:$C,""),"")</f>
        <v>0</v>
      </c>
      <c r="E144" s="10">
        <f>IFERROR(_xlfn.XLOOKUP(C144,Chart_of_Accounts!$A:$A,Chart_of_Accounts!$E:$E,""),"")</f>
        <v>0</v>
      </c>
      <c r="F144" s="10"/>
      <c r="G144" s="11"/>
      <c r="H144" s="11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>
        <f>IFERROR(_xlfn.XLOOKUP(C145,Chart_of_Accounts!$A:$A,Chart_of_Accounts!$C:$C,""),"")</f>
        <v>0</v>
      </c>
      <c r="E145" s="10">
        <f>IFERROR(_xlfn.XLOOKUP(C145,Chart_of_Accounts!$A:$A,Chart_of_Accounts!$E:$E,""),"")</f>
        <v>0</v>
      </c>
      <c r="F145" s="10"/>
      <c r="G145" s="11"/>
      <c r="H145" s="11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>
        <f>IFERROR(_xlfn.XLOOKUP(C146,Chart_of_Accounts!$A:$A,Chart_of_Accounts!$C:$C,""),"")</f>
        <v>0</v>
      </c>
      <c r="E146" s="10">
        <f>IFERROR(_xlfn.XLOOKUP(C146,Chart_of_Accounts!$A:$A,Chart_of_Accounts!$E:$E,""),"")</f>
        <v>0</v>
      </c>
      <c r="F146" s="10"/>
      <c r="G146" s="11"/>
      <c r="H146" s="11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>
        <f>IFERROR(_xlfn.XLOOKUP(C147,Chart_of_Accounts!$A:$A,Chart_of_Accounts!$C:$C,""),"")</f>
        <v>0</v>
      </c>
      <c r="E147" s="10">
        <f>IFERROR(_xlfn.XLOOKUP(C147,Chart_of_Accounts!$A:$A,Chart_of_Accounts!$E:$E,""),"")</f>
        <v>0</v>
      </c>
      <c r="F147" s="10"/>
      <c r="G147" s="11"/>
      <c r="H147" s="11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>
        <f>IFERROR(_xlfn.XLOOKUP(C148,Chart_of_Accounts!$A:$A,Chart_of_Accounts!$C:$C,""),"")</f>
        <v>0</v>
      </c>
      <c r="E148" s="10">
        <f>IFERROR(_xlfn.XLOOKUP(C148,Chart_of_Accounts!$A:$A,Chart_of_Accounts!$E:$E,""),"")</f>
        <v>0</v>
      </c>
      <c r="F148" s="10"/>
      <c r="G148" s="11"/>
      <c r="H148" s="11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>
        <f>IFERROR(_xlfn.XLOOKUP(C149,Chart_of_Accounts!$A:$A,Chart_of_Accounts!$C:$C,""),"")</f>
        <v>0</v>
      </c>
      <c r="E149" s="10">
        <f>IFERROR(_xlfn.XLOOKUP(C149,Chart_of_Accounts!$A:$A,Chart_of_Accounts!$E:$E,""),"")</f>
        <v>0</v>
      </c>
      <c r="F149" s="10"/>
      <c r="G149" s="11"/>
      <c r="H149" s="11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>
        <f>IFERROR(_xlfn.XLOOKUP(C150,Chart_of_Accounts!$A:$A,Chart_of_Accounts!$C:$C,""),"")</f>
        <v>0</v>
      </c>
      <c r="E150" s="10">
        <f>IFERROR(_xlfn.XLOOKUP(C150,Chart_of_Accounts!$A:$A,Chart_of_Accounts!$E:$E,""),"")</f>
        <v>0</v>
      </c>
      <c r="F150" s="10"/>
      <c r="G150" s="11"/>
      <c r="H150" s="11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>
        <f>IFERROR(_xlfn.XLOOKUP(C151,Chart_of_Accounts!$A:$A,Chart_of_Accounts!$C:$C,""),"")</f>
        <v>0</v>
      </c>
      <c r="E151" s="10">
        <f>IFERROR(_xlfn.XLOOKUP(C151,Chart_of_Accounts!$A:$A,Chart_of_Accounts!$E:$E,""),"")</f>
        <v>0</v>
      </c>
      <c r="F151" s="10"/>
      <c r="G151" s="11"/>
      <c r="H151" s="11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>
        <f>IFERROR(_xlfn.XLOOKUP(C152,Chart_of_Accounts!$A:$A,Chart_of_Accounts!$C:$C,""),"")</f>
        <v>0</v>
      </c>
      <c r="E152" s="10">
        <f>IFERROR(_xlfn.XLOOKUP(C152,Chart_of_Accounts!$A:$A,Chart_of_Accounts!$E:$E,""),"")</f>
        <v>0</v>
      </c>
      <c r="F152" s="10"/>
      <c r="G152" s="11"/>
      <c r="H152" s="11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>
        <f>IFERROR(_xlfn.XLOOKUP(C153,Chart_of_Accounts!$A:$A,Chart_of_Accounts!$C:$C,""),"")</f>
        <v>0</v>
      </c>
      <c r="E153" s="10">
        <f>IFERROR(_xlfn.XLOOKUP(C153,Chart_of_Accounts!$A:$A,Chart_of_Accounts!$E:$E,""),"")</f>
        <v>0</v>
      </c>
      <c r="F153" s="10"/>
      <c r="G153" s="11"/>
      <c r="H153" s="11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>
        <f>IFERROR(_xlfn.XLOOKUP(C154,Chart_of_Accounts!$A:$A,Chart_of_Accounts!$C:$C,""),"")</f>
        <v>0</v>
      </c>
      <c r="E154" s="10">
        <f>IFERROR(_xlfn.XLOOKUP(C154,Chart_of_Accounts!$A:$A,Chart_of_Accounts!$E:$E,""),"")</f>
        <v>0</v>
      </c>
      <c r="F154" s="10"/>
      <c r="G154" s="11"/>
      <c r="H154" s="11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>
        <f>IFERROR(_xlfn.XLOOKUP(C155,Chart_of_Accounts!$A:$A,Chart_of_Accounts!$C:$C,""),"")</f>
        <v>0</v>
      </c>
      <c r="E155" s="10">
        <f>IFERROR(_xlfn.XLOOKUP(C155,Chart_of_Accounts!$A:$A,Chart_of_Accounts!$E:$E,""),"")</f>
        <v>0</v>
      </c>
      <c r="F155" s="10"/>
      <c r="G155" s="11"/>
      <c r="H155" s="11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>
        <f>IFERROR(_xlfn.XLOOKUP(C156,Chart_of_Accounts!$A:$A,Chart_of_Accounts!$C:$C,""),"")</f>
        <v>0</v>
      </c>
      <c r="E156" s="10">
        <f>IFERROR(_xlfn.XLOOKUP(C156,Chart_of_Accounts!$A:$A,Chart_of_Accounts!$E:$E,""),"")</f>
        <v>0</v>
      </c>
      <c r="F156" s="10"/>
      <c r="G156" s="11"/>
      <c r="H156" s="11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>
        <f>IFERROR(_xlfn.XLOOKUP(C157,Chart_of_Accounts!$A:$A,Chart_of_Accounts!$C:$C,""),"")</f>
        <v>0</v>
      </c>
      <c r="E157" s="10">
        <f>IFERROR(_xlfn.XLOOKUP(C157,Chart_of_Accounts!$A:$A,Chart_of_Accounts!$E:$E,""),"")</f>
        <v>0</v>
      </c>
      <c r="F157" s="10"/>
      <c r="G157" s="11"/>
      <c r="H157" s="11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>
        <f>IFERROR(_xlfn.XLOOKUP(C158,Chart_of_Accounts!$A:$A,Chart_of_Accounts!$C:$C,""),"")</f>
        <v>0</v>
      </c>
      <c r="E158" s="10">
        <f>IFERROR(_xlfn.XLOOKUP(C158,Chart_of_Accounts!$A:$A,Chart_of_Accounts!$E:$E,""),"")</f>
        <v>0</v>
      </c>
      <c r="F158" s="10"/>
      <c r="G158" s="11"/>
      <c r="H158" s="11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>
        <f>IFERROR(_xlfn.XLOOKUP(C159,Chart_of_Accounts!$A:$A,Chart_of_Accounts!$C:$C,""),"")</f>
        <v>0</v>
      </c>
      <c r="E159" s="10">
        <f>IFERROR(_xlfn.XLOOKUP(C159,Chart_of_Accounts!$A:$A,Chart_of_Accounts!$E:$E,""),"")</f>
        <v>0</v>
      </c>
      <c r="F159" s="10"/>
      <c r="G159" s="11"/>
      <c r="H159" s="11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>
        <f>IFERROR(_xlfn.XLOOKUP(C160,Chart_of_Accounts!$A:$A,Chart_of_Accounts!$C:$C,""),"")</f>
        <v>0</v>
      </c>
      <c r="E160" s="10">
        <f>IFERROR(_xlfn.XLOOKUP(C160,Chart_of_Accounts!$A:$A,Chart_of_Accounts!$E:$E,""),"")</f>
        <v>0</v>
      </c>
      <c r="F160" s="10"/>
      <c r="G160" s="11"/>
      <c r="H160" s="1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>
        <f>IFERROR(_xlfn.XLOOKUP(C161,Chart_of_Accounts!$A:$A,Chart_of_Accounts!$C:$C,""),"")</f>
        <v>0</v>
      </c>
      <c r="E161" s="10">
        <f>IFERROR(_xlfn.XLOOKUP(C161,Chart_of_Accounts!$A:$A,Chart_of_Accounts!$E:$E,""),"")</f>
        <v>0</v>
      </c>
      <c r="F161" s="10"/>
      <c r="G161" s="11"/>
      <c r="H161" s="11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>
        <f>IFERROR(_xlfn.XLOOKUP(C162,Chart_of_Accounts!$A:$A,Chart_of_Accounts!$C:$C,""),"")</f>
        <v>0</v>
      </c>
      <c r="E162" s="10">
        <f>IFERROR(_xlfn.XLOOKUP(C162,Chart_of_Accounts!$A:$A,Chart_of_Accounts!$E:$E,""),"")</f>
        <v>0</v>
      </c>
      <c r="F162" s="10"/>
      <c r="G162" s="11"/>
      <c r="H162" s="11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>
        <f>IFERROR(_xlfn.XLOOKUP(C163,Chart_of_Accounts!$A:$A,Chart_of_Accounts!$C:$C,""),"")</f>
        <v>0</v>
      </c>
      <c r="E163" s="10">
        <f>IFERROR(_xlfn.XLOOKUP(C163,Chart_of_Accounts!$A:$A,Chart_of_Accounts!$E:$E,""),"")</f>
        <v>0</v>
      </c>
      <c r="F163" s="10"/>
      <c r="G163" s="11"/>
      <c r="H163" s="11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>
        <f>IFERROR(_xlfn.XLOOKUP(C164,Chart_of_Accounts!$A:$A,Chart_of_Accounts!$C:$C,""),"")</f>
        <v>0</v>
      </c>
      <c r="E164" s="10">
        <f>IFERROR(_xlfn.XLOOKUP(C164,Chart_of_Accounts!$A:$A,Chart_of_Accounts!$E:$E,""),"")</f>
        <v>0</v>
      </c>
      <c r="F164" s="10"/>
      <c r="G164" s="11"/>
      <c r="H164" s="11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>
        <f>IFERROR(_xlfn.XLOOKUP(C165,Chart_of_Accounts!$A:$A,Chart_of_Accounts!$C:$C,""),"")</f>
        <v>0</v>
      </c>
      <c r="E165" s="10">
        <f>IFERROR(_xlfn.XLOOKUP(C165,Chart_of_Accounts!$A:$A,Chart_of_Accounts!$E:$E,""),"")</f>
        <v>0</v>
      </c>
      <c r="F165" s="10"/>
      <c r="G165" s="11"/>
      <c r="H165" s="11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>
        <f>IFERROR(_xlfn.XLOOKUP(C166,Chart_of_Accounts!$A:$A,Chart_of_Accounts!$C:$C,""),"")</f>
        <v>0</v>
      </c>
      <c r="E166" s="10">
        <f>IFERROR(_xlfn.XLOOKUP(C166,Chart_of_Accounts!$A:$A,Chart_of_Accounts!$E:$E,""),"")</f>
        <v>0</v>
      </c>
      <c r="F166" s="10"/>
      <c r="G166" s="11"/>
      <c r="H166" s="11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>
        <f>IFERROR(_xlfn.XLOOKUP(C167,Chart_of_Accounts!$A:$A,Chart_of_Accounts!$C:$C,""),"")</f>
        <v>0</v>
      </c>
      <c r="E167" s="10">
        <f>IFERROR(_xlfn.XLOOKUP(C167,Chart_of_Accounts!$A:$A,Chart_of_Accounts!$E:$E,""),"")</f>
        <v>0</v>
      </c>
      <c r="F167" s="10"/>
      <c r="G167" s="11"/>
      <c r="H167" s="11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>
        <f>IFERROR(_xlfn.XLOOKUP(C168,Chart_of_Accounts!$A:$A,Chart_of_Accounts!$C:$C,""),"")</f>
        <v>0</v>
      </c>
      <c r="E168" s="10">
        <f>IFERROR(_xlfn.XLOOKUP(C168,Chart_of_Accounts!$A:$A,Chart_of_Accounts!$E:$E,""),"")</f>
        <v>0</v>
      </c>
      <c r="F168" s="10"/>
      <c r="G168" s="11"/>
      <c r="H168" s="11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>
        <f>IFERROR(_xlfn.XLOOKUP(C169,Chart_of_Accounts!$A:$A,Chart_of_Accounts!$C:$C,""),"")</f>
        <v>0</v>
      </c>
      <c r="E169" s="10">
        <f>IFERROR(_xlfn.XLOOKUP(C169,Chart_of_Accounts!$A:$A,Chart_of_Accounts!$E:$E,""),"")</f>
        <v>0</v>
      </c>
      <c r="F169" s="10"/>
      <c r="G169" s="11"/>
      <c r="H169" s="11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>
        <f>IFERROR(_xlfn.XLOOKUP(C170,Chart_of_Accounts!$A:$A,Chart_of_Accounts!$C:$C,""),"")</f>
        <v>0</v>
      </c>
      <c r="E170" s="10">
        <f>IFERROR(_xlfn.XLOOKUP(C170,Chart_of_Accounts!$A:$A,Chart_of_Accounts!$E:$E,""),"")</f>
        <v>0</v>
      </c>
      <c r="F170" s="10"/>
      <c r="G170" s="11"/>
      <c r="H170" s="11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>
        <f>IFERROR(_xlfn.XLOOKUP(C171,Chart_of_Accounts!$A:$A,Chart_of_Accounts!$C:$C,""),"")</f>
        <v>0</v>
      </c>
      <c r="E171" s="10">
        <f>IFERROR(_xlfn.XLOOKUP(C171,Chart_of_Accounts!$A:$A,Chart_of_Accounts!$E:$E,""),"")</f>
        <v>0</v>
      </c>
      <c r="F171" s="10"/>
      <c r="G171" s="11"/>
      <c r="H171" s="11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>
        <f>IFERROR(_xlfn.XLOOKUP(C172,Chart_of_Accounts!$A:$A,Chart_of_Accounts!$C:$C,""),"")</f>
        <v>0</v>
      </c>
      <c r="E172" s="10">
        <f>IFERROR(_xlfn.XLOOKUP(C172,Chart_of_Accounts!$A:$A,Chart_of_Accounts!$E:$E,""),"")</f>
        <v>0</v>
      </c>
      <c r="F172" s="10"/>
      <c r="G172" s="11"/>
      <c r="H172" s="11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>
        <f>IFERROR(_xlfn.XLOOKUP(C173,Chart_of_Accounts!$A:$A,Chart_of_Accounts!$C:$C,""),"")</f>
        <v>0</v>
      </c>
      <c r="E173" s="10">
        <f>IFERROR(_xlfn.XLOOKUP(C173,Chart_of_Accounts!$A:$A,Chart_of_Accounts!$E:$E,""),"")</f>
        <v>0</v>
      </c>
      <c r="F173" s="10"/>
      <c r="G173" s="11"/>
      <c r="H173" s="11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>
        <f>IFERROR(_xlfn.XLOOKUP(C174,Chart_of_Accounts!$A:$A,Chart_of_Accounts!$C:$C,""),"")</f>
        <v>0</v>
      </c>
      <c r="E174" s="10">
        <f>IFERROR(_xlfn.XLOOKUP(C174,Chart_of_Accounts!$A:$A,Chart_of_Accounts!$E:$E,""),"")</f>
        <v>0</v>
      </c>
      <c r="F174" s="10"/>
      <c r="G174" s="11"/>
      <c r="H174" s="11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>
        <f>IFERROR(_xlfn.XLOOKUP(C175,Chart_of_Accounts!$A:$A,Chart_of_Accounts!$C:$C,""),"")</f>
        <v>0</v>
      </c>
      <c r="E175" s="10">
        <f>IFERROR(_xlfn.XLOOKUP(C175,Chart_of_Accounts!$A:$A,Chart_of_Accounts!$E:$E,""),"")</f>
        <v>0</v>
      </c>
      <c r="F175" s="10"/>
      <c r="G175" s="11"/>
      <c r="H175" s="11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>
        <f>IFERROR(_xlfn.XLOOKUP(C176,Chart_of_Accounts!$A:$A,Chart_of_Accounts!$C:$C,""),"")</f>
        <v>0</v>
      </c>
      <c r="E176" s="10">
        <f>IFERROR(_xlfn.XLOOKUP(C176,Chart_of_Accounts!$A:$A,Chart_of_Accounts!$E:$E,""),"")</f>
        <v>0</v>
      </c>
      <c r="F176" s="10"/>
      <c r="G176" s="11"/>
      <c r="H176" s="11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>
        <f>IFERROR(_xlfn.XLOOKUP(C177,Chart_of_Accounts!$A:$A,Chart_of_Accounts!$C:$C,""),"")</f>
        <v>0</v>
      </c>
      <c r="E177" s="10">
        <f>IFERROR(_xlfn.XLOOKUP(C177,Chart_of_Accounts!$A:$A,Chart_of_Accounts!$E:$E,""),"")</f>
        <v>0</v>
      </c>
      <c r="F177" s="10"/>
      <c r="G177" s="11"/>
      <c r="H177" s="11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>
        <f>IFERROR(_xlfn.XLOOKUP(C178,Chart_of_Accounts!$A:$A,Chart_of_Accounts!$C:$C,""),"")</f>
        <v>0</v>
      </c>
      <c r="E178" s="10">
        <f>IFERROR(_xlfn.XLOOKUP(C178,Chart_of_Accounts!$A:$A,Chart_of_Accounts!$E:$E,""),"")</f>
        <v>0</v>
      </c>
      <c r="F178" s="10"/>
      <c r="G178" s="11"/>
      <c r="H178" s="11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>
        <f>IFERROR(_xlfn.XLOOKUP(C179,Chart_of_Accounts!$A:$A,Chart_of_Accounts!$C:$C,""),"")</f>
        <v>0</v>
      </c>
      <c r="E179" s="10">
        <f>IFERROR(_xlfn.XLOOKUP(C179,Chart_of_Accounts!$A:$A,Chart_of_Accounts!$E:$E,""),"")</f>
        <v>0</v>
      </c>
      <c r="F179" s="10"/>
      <c r="G179" s="11"/>
      <c r="H179" s="11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>
        <f>IFERROR(_xlfn.XLOOKUP(C180,Chart_of_Accounts!$A:$A,Chart_of_Accounts!$C:$C,""),"")</f>
        <v>0</v>
      </c>
      <c r="E180" s="10">
        <f>IFERROR(_xlfn.XLOOKUP(C180,Chart_of_Accounts!$A:$A,Chart_of_Accounts!$E:$E,""),"")</f>
        <v>0</v>
      </c>
      <c r="F180" s="10"/>
      <c r="G180" s="11"/>
      <c r="H180" s="11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>
        <f>IFERROR(_xlfn.XLOOKUP(C181,Chart_of_Accounts!$A:$A,Chart_of_Accounts!$C:$C,""),"")</f>
        <v>0</v>
      </c>
      <c r="E181" s="10">
        <f>IFERROR(_xlfn.XLOOKUP(C181,Chart_of_Accounts!$A:$A,Chart_of_Accounts!$E:$E,""),"")</f>
        <v>0</v>
      </c>
      <c r="F181" s="10"/>
      <c r="G181" s="11"/>
      <c r="H181" s="11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>
        <f>IFERROR(_xlfn.XLOOKUP(C182,Chart_of_Accounts!$A:$A,Chart_of_Accounts!$C:$C,""),"")</f>
        <v>0</v>
      </c>
      <c r="E182" s="10">
        <f>IFERROR(_xlfn.XLOOKUP(C182,Chart_of_Accounts!$A:$A,Chart_of_Accounts!$E:$E,""),"")</f>
        <v>0</v>
      </c>
      <c r="F182" s="10"/>
      <c r="G182" s="11"/>
      <c r="H182" s="11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>
        <f>IFERROR(_xlfn.XLOOKUP(C183,Chart_of_Accounts!$A:$A,Chart_of_Accounts!$C:$C,""),"")</f>
        <v>0</v>
      </c>
      <c r="E183" s="10">
        <f>IFERROR(_xlfn.XLOOKUP(C183,Chart_of_Accounts!$A:$A,Chart_of_Accounts!$E:$E,""),"")</f>
        <v>0</v>
      </c>
      <c r="F183" s="10"/>
      <c r="G183" s="11"/>
      <c r="H183" s="11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>
        <f>IFERROR(_xlfn.XLOOKUP(C184,Chart_of_Accounts!$A:$A,Chart_of_Accounts!$C:$C,""),"")</f>
        <v>0</v>
      </c>
      <c r="E184" s="10">
        <f>IFERROR(_xlfn.XLOOKUP(C184,Chart_of_Accounts!$A:$A,Chart_of_Accounts!$E:$E,""),"")</f>
        <v>0</v>
      </c>
      <c r="F184" s="10"/>
      <c r="G184" s="11"/>
      <c r="H184" s="11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>
        <f>IFERROR(_xlfn.XLOOKUP(C185,Chart_of_Accounts!$A:$A,Chart_of_Accounts!$C:$C,""),"")</f>
        <v>0</v>
      </c>
      <c r="E185" s="10">
        <f>IFERROR(_xlfn.XLOOKUP(C185,Chart_of_Accounts!$A:$A,Chart_of_Accounts!$E:$E,""),"")</f>
        <v>0</v>
      </c>
      <c r="F185" s="10"/>
      <c r="G185" s="11"/>
      <c r="H185" s="11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>
        <f>IFERROR(_xlfn.XLOOKUP(C186,Chart_of_Accounts!$A:$A,Chart_of_Accounts!$C:$C,""),"")</f>
        <v>0</v>
      </c>
      <c r="E186" s="10">
        <f>IFERROR(_xlfn.XLOOKUP(C186,Chart_of_Accounts!$A:$A,Chart_of_Accounts!$E:$E,""),"")</f>
        <v>0</v>
      </c>
      <c r="F186" s="10"/>
      <c r="G186" s="11"/>
      <c r="H186" s="11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>
        <f>IFERROR(_xlfn.XLOOKUP(C187,Chart_of_Accounts!$A:$A,Chart_of_Accounts!$C:$C,""),"")</f>
        <v>0</v>
      </c>
      <c r="E187" s="10">
        <f>IFERROR(_xlfn.XLOOKUP(C187,Chart_of_Accounts!$A:$A,Chart_of_Accounts!$E:$E,""),"")</f>
        <v>0</v>
      </c>
      <c r="F187" s="10"/>
      <c r="G187" s="11"/>
      <c r="H187" s="11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>
        <f>IFERROR(_xlfn.XLOOKUP(C188,Chart_of_Accounts!$A:$A,Chart_of_Accounts!$C:$C,""),"")</f>
        <v>0</v>
      </c>
      <c r="E188" s="10">
        <f>IFERROR(_xlfn.XLOOKUP(C188,Chart_of_Accounts!$A:$A,Chart_of_Accounts!$E:$E,""),"")</f>
        <v>0</v>
      </c>
      <c r="F188" s="10"/>
      <c r="G188" s="11"/>
      <c r="H188" s="11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>
        <f>IFERROR(_xlfn.XLOOKUP(C189,Chart_of_Accounts!$A:$A,Chart_of_Accounts!$C:$C,""),"")</f>
        <v>0</v>
      </c>
      <c r="E189" s="10">
        <f>IFERROR(_xlfn.XLOOKUP(C189,Chart_of_Accounts!$A:$A,Chart_of_Accounts!$E:$E,""),"")</f>
        <v>0</v>
      </c>
      <c r="F189" s="10"/>
      <c r="G189" s="11"/>
      <c r="H189" s="11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>
        <f>IFERROR(_xlfn.XLOOKUP(C190,Chart_of_Accounts!$A:$A,Chart_of_Accounts!$C:$C,""),"")</f>
        <v>0</v>
      </c>
      <c r="E190" s="10">
        <f>IFERROR(_xlfn.XLOOKUP(C190,Chart_of_Accounts!$A:$A,Chart_of_Accounts!$E:$E,""),"")</f>
        <v>0</v>
      </c>
      <c r="F190" s="10"/>
      <c r="G190" s="11"/>
      <c r="H190" s="11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>
        <f>IFERROR(_xlfn.XLOOKUP(C191,Chart_of_Accounts!$A:$A,Chart_of_Accounts!$C:$C,""),"")</f>
        <v>0</v>
      </c>
      <c r="E191" s="10">
        <f>IFERROR(_xlfn.XLOOKUP(C191,Chart_of_Accounts!$A:$A,Chart_of_Accounts!$E:$E,""),"")</f>
        <v>0</v>
      </c>
      <c r="F191" s="10"/>
      <c r="G191" s="11"/>
      <c r="H191" s="11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>
        <f>IFERROR(_xlfn.XLOOKUP(C192,Chart_of_Accounts!$A:$A,Chart_of_Accounts!$C:$C,""),"")</f>
        <v>0</v>
      </c>
      <c r="E192" s="10">
        <f>IFERROR(_xlfn.XLOOKUP(C192,Chart_of_Accounts!$A:$A,Chart_of_Accounts!$E:$E,""),"")</f>
        <v>0</v>
      </c>
      <c r="F192" s="10"/>
      <c r="G192" s="11"/>
      <c r="H192" s="11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>
        <f>IFERROR(_xlfn.XLOOKUP(C193,Chart_of_Accounts!$A:$A,Chart_of_Accounts!$C:$C,""),"")</f>
        <v>0</v>
      </c>
      <c r="E193" s="10">
        <f>IFERROR(_xlfn.XLOOKUP(C193,Chart_of_Accounts!$A:$A,Chart_of_Accounts!$E:$E,""),"")</f>
        <v>0</v>
      </c>
      <c r="F193" s="10"/>
      <c r="G193" s="11"/>
      <c r="H193" s="11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>
        <f>IFERROR(_xlfn.XLOOKUP(C194,Chart_of_Accounts!$A:$A,Chart_of_Accounts!$C:$C,""),"")</f>
        <v>0</v>
      </c>
      <c r="E194" s="10">
        <f>IFERROR(_xlfn.XLOOKUP(C194,Chart_of_Accounts!$A:$A,Chart_of_Accounts!$E:$E,""),"")</f>
        <v>0</v>
      </c>
      <c r="F194" s="10"/>
      <c r="G194" s="11"/>
      <c r="H194" s="11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>
        <f>IFERROR(_xlfn.XLOOKUP(C195,Chart_of_Accounts!$A:$A,Chart_of_Accounts!$C:$C,""),"")</f>
        <v>0</v>
      </c>
      <c r="E195" s="10">
        <f>IFERROR(_xlfn.XLOOKUP(C195,Chart_of_Accounts!$A:$A,Chart_of_Accounts!$E:$E,""),"")</f>
        <v>0</v>
      </c>
      <c r="F195" s="10"/>
      <c r="G195" s="11"/>
      <c r="H195" s="11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>
        <f>IFERROR(_xlfn.XLOOKUP(C196,Chart_of_Accounts!$A:$A,Chart_of_Accounts!$C:$C,""),"")</f>
        <v>0</v>
      </c>
      <c r="E196" s="10">
        <f>IFERROR(_xlfn.XLOOKUP(C196,Chart_of_Accounts!$A:$A,Chart_of_Accounts!$E:$E,""),"")</f>
        <v>0</v>
      </c>
      <c r="F196" s="10"/>
      <c r="G196" s="11"/>
      <c r="H196" s="11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>
        <f>IFERROR(_xlfn.XLOOKUP(C197,Chart_of_Accounts!$A:$A,Chart_of_Accounts!$C:$C,""),"")</f>
        <v>0</v>
      </c>
      <c r="E197" s="10">
        <f>IFERROR(_xlfn.XLOOKUP(C197,Chart_of_Accounts!$A:$A,Chart_of_Accounts!$E:$E,""),"")</f>
        <v>0</v>
      </c>
      <c r="F197" s="10"/>
      <c r="G197" s="11"/>
      <c r="H197" s="11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>
        <f>IFERROR(_xlfn.XLOOKUP(C198,Chart_of_Accounts!$A:$A,Chart_of_Accounts!$C:$C,""),"")</f>
        <v>0</v>
      </c>
      <c r="E198" s="10">
        <f>IFERROR(_xlfn.XLOOKUP(C198,Chart_of_Accounts!$A:$A,Chart_of_Accounts!$E:$E,""),"")</f>
        <v>0</v>
      </c>
      <c r="F198" s="10"/>
      <c r="G198" s="11"/>
      <c r="H198" s="11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>
        <f>IFERROR(_xlfn.XLOOKUP(C199,Chart_of_Accounts!$A:$A,Chart_of_Accounts!$C:$C,""),"")</f>
        <v>0</v>
      </c>
      <c r="E199" s="10">
        <f>IFERROR(_xlfn.XLOOKUP(C199,Chart_of_Accounts!$A:$A,Chart_of_Accounts!$E:$E,""),"")</f>
        <v>0</v>
      </c>
      <c r="F199" s="10"/>
      <c r="G199" s="11"/>
      <c r="H199" s="11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>
        <f>IFERROR(_xlfn.XLOOKUP(C200,Chart_of_Accounts!$A:$A,Chart_of_Accounts!$C:$C,""),"")</f>
        <v>0</v>
      </c>
      <c r="E200" s="10">
        <f>IFERROR(_xlfn.XLOOKUP(C200,Chart_of_Accounts!$A:$A,Chart_of_Accounts!$E:$E,""),"")</f>
        <v>0</v>
      </c>
      <c r="F200" s="10"/>
      <c r="G200" s="11"/>
      <c r="H200" s="11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>
        <f>IFERROR(_xlfn.XLOOKUP(C201,Chart_of_Accounts!$A:$A,Chart_of_Accounts!$C:$C,""),"")</f>
        <v>0</v>
      </c>
      <c r="E201" s="10">
        <f>IFERROR(_xlfn.XLOOKUP(C201,Chart_of_Accounts!$A:$A,Chart_of_Accounts!$E:$E,""),"")</f>
        <v>0</v>
      </c>
      <c r="F201" s="10"/>
      <c r="G201" s="11"/>
      <c r="H201" s="11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A2" sqref="A2"/>
    </sheetView>
  </sheetViews>
  <sheetFormatPr defaultColWidth="9" defaultRowHeight="14"/>
  <cols>
    <col min="7" max="7" width="35" customWidth="1"/>
  </cols>
  <sheetData>
    <row r="1" ht="52" spans="1:21">
      <c r="A1" s="9" t="s">
        <v>209</v>
      </c>
      <c r="B1" s="9" t="s">
        <v>210</v>
      </c>
      <c r="C1" s="9" t="s">
        <v>211</v>
      </c>
      <c r="D1" s="9" t="s">
        <v>47</v>
      </c>
      <c r="E1" s="9" t="s">
        <v>181</v>
      </c>
      <c r="F1" s="9" t="s">
        <v>3</v>
      </c>
      <c r="G1" s="9" t="s">
        <v>182</v>
      </c>
      <c r="H1" s="9" t="s">
        <v>212</v>
      </c>
      <c r="I1" s="9" t="s">
        <v>213</v>
      </c>
      <c r="J1" s="9" t="s">
        <v>214</v>
      </c>
      <c r="K1" s="9" t="s">
        <v>190</v>
      </c>
      <c r="L1" s="9" t="s">
        <v>215</v>
      </c>
      <c r="M1" s="9" t="s">
        <v>191</v>
      </c>
      <c r="N1" s="9" t="s">
        <v>216</v>
      </c>
      <c r="O1" s="10"/>
      <c r="P1" s="10"/>
      <c r="Q1" s="10"/>
      <c r="R1" s="10"/>
      <c r="S1" s="10"/>
      <c r="T1" s="10"/>
      <c r="U1" s="10"/>
    </row>
    <row r="2" spans="1:21">
      <c r="A2" s="10"/>
      <c r="B2" s="10"/>
      <c r="C2" s="10"/>
      <c r="D2" s="10"/>
      <c r="E2" s="10">
        <f>IFERROR(_xlfn.XLOOKUP(D2,Chart_of_Accounts!$A:$A,Chart_of_Accounts!$C:$C,""),"")</f>
        <v>0</v>
      </c>
      <c r="F2" s="10">
        <f>IFERROR(_xlfn.XLOOKUP(D2,Chart_of_Accounts!$A:$A,Chart_of_Accounts!$E:$E,""),"")</f>
        <v>0</v>
      </c>
      <c r="G2" s="10"/>
      <c r="H2" s="11"/>
      <c r="I2" s="11"/>
      <c r="J2" s="11" t="str">
        <f t="shared" ref="J2:J33" si="0">IF(H2="","",H2-I2)</f>
        <v/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/>
      <c r="B3" s="10"/>
      <c r="C3" s="10"/>
      <c r="D3" s="10"/>
      <c r="E3" s="10">
        <f>IFERROR(_xlfn.XLOOKUP(D3,Chart_of_Accounts!$A:$A,Chart_of_Accounts!$C:$C,""),"")</f>
        <v>0</v>
      </c>
      <c r="F3" s="10">
        <f>IFERROR(_xlfn.XLOOKUP(D3,Chart_of_Accounts!$A:$A,Chart_of_Accounts!$E:$E,""),"")</f>
        <v>0</v>
      </c>
      <c r="G3" s="10"/>
      <c r="H3" s="11"/>
      <c r="I3" s="11"/>
      <c r="J3" s="11" t="str">
        <f t="shared" si="0"/>
        <v/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/>
      <c r="B4" s="10"/>
      <c r="C4" s="10"/>
      <c r="D4" s="10"/>
      <c r="E4" s="10">
        <f>IFERROR(_xlfn.XLOOKUP(D4,Chart_of_Accounts!$A:$A,Chart_of_Accounts!$C:$C,""),"")</f>
        <v>0</v>
      </c>
      <c r="F4" s="10">
        <f>IFERROR(_xlfn.XLOOKUP(D4,Chart_of_Accounts!$A:$A,Chart_of_Accounts!$E:$E,""),"")</f>
        <v>0</v>
      </c>
      <c r="G4" s="10"/>
      <c r="H4" s="11"/>
      <c r="I4" s="11"/>
      <c r="J4" s="11" t="str">
        <f t="shared" si="0"/>
        <v/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/>
      <c r="B5" s="10"/>
      <c r="C5" s="10"/>
      <c r="D5" s="10"/>
      <c r="E5" s="10">
        <f>IFERROR(_xlfn.XLOOKUP(D5,Chart_of_Accounts!$A:$A,Chart_of_Accounts!$C:$C,""),"")</f>
        <v>0</v>
      </c>
      <c r="F5" s="10">
        <f>IFERROR(_xlfn.XLOOKUP(D5,Chart_of_Accounts!$A:$A,Chart_of_Accounts!$E:$E,""),"")</f>
        <v>0</v>
      </c>
      <c r="G5" s="10"/>
      <c r="H5" s="11"/>
      <c r="I5" s="11"/>
      <c r="J5" s="11" t="str">
        <f t="shared" si="0"/>
        <v/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0"/>
      <c r="C6" s="10"/>
      <c r="D6" s="10"/>
      <c r="E6" s="10">
        <f>IFERROR(_xlfn.XLOOKUP(D6,Chart_of_Accounts!$A:$A,Chart_of_Accounts!$C:$C,""),"")</f>
        <v>0</v>
      </c>
      <c r="F6" s="10">
        <f>IFERROR(_xlfn.XLOOKUP(D6,Chart_of_Accounts!$A:$A,Chart_of_Accounts!$E:$E,""),"")</f>
        <v>0</v>
      </c>
      <c r="G6" s="10"/>
      <c r="H6" s="11"/>
      <c r="I6" s="11"/>
      <c r="J6" s="11" t="str">
        <f t="shared" si="0"/>
        <v/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0"/>
      <c r="C7" s="10"/>
      <c r="D7" s="10"/>
      <c r="E7" s="10">
        <f>IFERROR(_xlfn.XLOOKUP(D7,Chart_of_Accounts!$A:$A,Chart_of_Accounts!$C:$C,""),"")</f>
        <v>0</v>
      </c>
      <c r="F7" s="10">
        <f>IFERROR(_xlfn.XLOOKUP(D7,Chart_of_Accounts!$A:$A,Chart_of_Accounts!$E:$E,""),"")</f>
        <v>0</v>
      </c>
      <c r="G7" s="10"/>
      <c r="H7" s="11"/>
      <c r="I7" s="11"/>
      <c r="J7" s="11" t="str">
        <f t="shared" si="0"/>
        <v/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/>
      <c r="B8" s="10"/>
      <c r="C8" s="10"/>
      <c r="D8" s="10"/>
      <c r="E8" s="10">
        <f>IFERROR(_xlfn.XLOOKUP(D8,Chart_of_Accounts!$A:$A,Chart_of_Accounts!$C:$C,""),"")</f>
        <v>0</v>
      </c>
      <c r="F8" s="10">
        <f>IFERROR(_xlfn.XLOOKUP(D8,Chart_of_Accounts!$A:$A,Chart_of_Accounts!$E:$E,""),"")</f>
        <v>0</v>
      </c>
      <c r="G8" s="10"/>
      <c r="H8" s="11"/>
      <c r="I8" s="11"/>
      <c r="J8" s="11" t="str">
        <f t="shared" si="0"/>
        <v/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/>
      <c r="B9" s="10"/>
      <c r="C9" s="10"/>
      <c r="D9" s="10"/>
      <c r="E9" s="10">
        <f>IFERROR(_xlfn.XLOOKUP(D9,Chart_of_Accounts!$A:$A,Chart_of_Accounts!$C:$C,""),"")</f>
        <v>0</v>
      </c>
      <c r="F9" s="10">
        <f>IFERROR(_xlfn.XLOOKUP(D9,Chart_of_Accounts!$A:$A,Chart_of_Accounts!$E:$E,""),"")</f>
        <v>0</v>
      </c>
      <c r="G9" s="10"/>
      <c r="H9" s="11"/>
      <c r="I9" s="11"/>
      <c r="J9" s="11" t="str">
        <f t="shared" si="0"/>
        <v/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/>
      <c r="B10" s="10"/>
      <c r="C10" s="10"/>
      <c r="D10" s="10"/>
      <c r="E10" s="10">
        <f>IFERROR(_xlfn.XLOOKUP(D10,Chart_of_Accounts!$A:$A,Chart_of_Accounts!$C:$C,""),"")</f>
        <v>0</v>
      </c>
      <c r="F10" s="10">
        <f>IFERROR(_xlfn.XLOOKUP(D10,Chart_of_Accounts!$A:$A,Chart_of_Accounts!$E:$E,""),"")</f>
        <v>0</v>
      </c>
      <c r="G10" s="10"/>
      <c r="H10" s="11"/>
      <c r="I10" s="11"/>
      <c r="J10" s="11" t="str">
        <f t="shared" si="0"/>
        <v/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/>
      <c r="B11" s="10"/>
      <c r="C11" s="10"/>
      <c r="D11" s="10"/>
      <c r="E11" s="10">
        <f>IFERROR(_xlfn.XLOOKUP(D11,Chart_of_Accounts!$A:$A,Chart_of_Accounts!$C:$C,""),"")</f>
        <v>0</v>
      </c>
      <c r="F11" s="10">
        <f>IFERROR(_xlfn.XLOOKUP(D11,Chart_of_Accounts!$A:$A,Chart_of_Accounts!$E:$E,""),"")</f>
        <v>0</v>
      </c>
      <c r="G11" s="10"/>
      <c r="H11" s="11"/>
      <c r="I11" s="11"/>
      <c r="J11" s="11" t="str">
        <f t="shared" si="0"/>
        <v/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/>
      <c r="B12" s="10"/>
      <c r="C12" s="10"/>
      <c r="D12" s="10"/>
      <c r="E12" s="10">
        <f>IFERROR(_xlfn.XLOOKUP(D12,Chart_of_Accounts!$A:$A,Chart_of_Accounts!$C:$C,""),"")</f>
        <v>0</v>
      </c>
      <c r="F12" s="10">
        <f>IFERROR(_xlfn.XLOOKUP(D12,Chart_of_Accounts!$A:$A,Chart_of_Accounts!$E:$E,""),"")</f>
        <v>0</v>
      </c>
      <c r="G12" s="10"/>
      <c r="H12" s="11"/>
      <c r="I12" s="11"/>
      <c r="J12" s="11" t="str">
        <f t="shared" si="0"/>
        <v/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/>
      <c r="C13" s="10"/>
      <c r="D13" s="10"/>
      <c r="E13" s="10">
        <f>IFERROR(_xlfn.XLOOKUP(D13,Chart_of_Accounts!$A:$A,Chart_of_Accounts!$C:$C,""),"")</f>
        <v>0</v>
      </c>
      <c r="F13" s="10">
        <f>IFERROR(_xlfn.XLOOKUP(D13,Chart_of_Accounts!$A:$A,Chart_of_Accounts!$E:$E,""),"")</f>
        <v>0</v>
      </c>
      <c r="G13" s="10"/>
      <c r="H13" s="11"/>
      <c r="I13" s="11"/>
      <c r="J13" s="11" t="str">
        <f t="shared" si="0"/>
        <v/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/>
      <c r="C14" s="10"/>
      <c r="D14" s="10"/>
      <c r="E14" s="10">
        <f>IFERROR(_xlfn.XLOOKUP(D14,Chart_of_Accounts!$A:$A,Chart_of_Accounts!$C:$C,""),"")</f>
        <v>0</v>
      </c>
      <c r="F14" s="10">
        <f>IFERROR(_xlfn.XLOOKUP(D14,Chart_of_Accounts!$A:$A,Chart_of_Accounts!$E:$E,""),"")</f>
        <v>0</v>
      </c>
      <c r="G14" s="10"/>
      <c r="H14" s="11"/>
      <c r="I14" s="11"/>
      <c r="J14" s="11" t="str">
        <f t="shared" si="0"/>
        <v/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/>
      <c r="C15" s="10"/>
      <c r="D15" s="10"/>
      <c r="E15" s="10">
        <f>IFERROR(_xlfn.XLOOKUP(D15,Chart_of_Accounts!$A:$A,Chart_of_Accounts!$C:$C,""),"")</f>
        <v>0</v>
      </c>
      <c r="F15" s="10">
        <f>IFERROR(_xlfn.XLOOKUP(D15,Chart_of_Accounts!$A:$A,Chart_of_Accounts!$E:$E,""),"")</f>
        <v>0</v>
      </c>
      <c r="G15" s="10"/>
      <c r="H15" s="11"/>
      <c r="I15" s="11"/>
      <c r="J15" s="11" t="str">
        <f t="shared" si="0"/>
        <v/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/>
      <c r="E16" s="10">
        <f>IFERROR(_xlfn.XLOOKUP(D16,Chart_of_Accounts!$A:$A,Chart_of_Accounts!$C:$C,""),"")</f>
        <v>0</v>
      </c>
      <c r="F16" s="10">
        <f>IFERROR(_xlfn.XLOOKUP(D16,Chart_of_Accounts!$A:$A,Chart_of_Accounts!$E:$E,""),"")</f>
        <v>0</v>
      </c>
      <c r="G16" s="10"/>
      <c r="H16" s="11"/>
      <c r="I16" s="11"/>
      <c r="J16" s="11" t="str">
        <f t="shared" si="0"/>
        <v/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/>
      <c r="E17" s="10">
        <f>IFERROR(_xlfn.XLOOKUP(D17,Chart_of_Accounts!$A:$A,Chart_of_Accounts!$C:$C,""),"")</f>
        <v>0</v>
      </c>
      <c r="F17" s="10">
        <f>IFERROR(_xlfn.XLOOKUP(D17,Chart_of_Accounts!$A:$A,Chart_of_Accounts!$E:$E,""),"")</f>
        <v>0</v>
      </c>
      <c r="G17" s="10"/>
      <c r="H17" s="11"/>
      <c r="I17" s="11"/>
      <c r="J17" s="11" t="str">
        <f t="shared" si="0"/>
        <v/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/>
      <c r="E18" s="10">
        <f>IFERROR(_xlfn.XLOOKUP(D18,Chart_of_Accounts!$A:$A,Chart_of_Accounts!$C:$C,""),"")</f>
        <v>0</v>
      </c>
      <c r="F18" s="10">
        <f>IFERROR(_xlfn.XLOOKUP(D18,Chart_of_Accounts!$A:$A,Chart_of_Accounts!$E:$E,""),"")</f>
        <v>0</v>
      </c>
      <c r="G18" s="10"/>
      <c r="H18" s="11"/>
      <c r="I18" s="11"/>
      <c r="J18" s="11" t="str">
        <f t="shared" si="0"/>
        <v/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/>
      <c r="C19" s="10"/>
      <c r="D19" s="10"/>
      <c r="E19" s="10">
        <f>IFERROR(_xlfn.XLOOKUP(D19,Chart_of_Accounts!$A:$A,Chart_of_Accounts!$C:$C,""),"")</f>
        <v>0</v>
      </c>
      <c r="F19" s="10">
        <f>IFERROR(_xlfn.XLOOKUP(D19,Chart_of_Accounts!$A:$A,Chart_of_Accounts!$E:$E,""),"")</f>
        <v>0</v>
      </c>
      <c r="G19" s="10"/>
      <c r="H19" s="11"/>
      <c r="I19" s="11"/>
      <c r="J19" s="11" t="str">
        <f t="shared" si="0"/>
        <v/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/>
      <c r="E20" s="10">
        <f>IFERROR(_xlfn.XLOOKUP(D20,Chart_of_Accounts!$A:$A,Chart_of_Accounts!$C:$C,""),"")</f>
        <v>0</v>
      </c>
      <c r="F20" s="10">
        <f>IFERROR(_xlfn.XLOOKUP(D20,Chart_of_Accounts!$A:$A,Chart_of_Accounts!$E:$E,""),"")</f>
        <v>0</v>
      </c>
      <c r="G20" s="10"/>
      <c r="H20" s="11"/>
      <c r="I20" s="11"/>
      <c r="J20" s="11" t="str">
        <f t="shared" si="0"/>
        <v/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/>
      <c r="E21" s="10">
        <f>IFERROR(_xlfn.XLOOKUP(D21,Chart_of_Accounts!$A:$A,Chart_of_Accounts!$C:$C,""),"")</f>
        <v>0</v>
      </c>
      <c r="F21" s="10">
        <f>IFERROR(_xlfn.XLOOKUP(D21,Chart_of_Accounts!$A:$A,Chart_of_Accounts!$E:$E,""),"")</f>
        <v>0</v>
      </c>
      <c r="G21" s="10"/>
      <c r="H21" s="11"/>
      <c r="I21" s="11"/>
      <c r="J21" s="11" t="str">
        <f t="shared" si="0"/>
        <v/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>
        <f>IFERROR(_xlfn.XLOOKUP(D22,Chart_of_Accounts!$A:$A,Chart_of_Accounts!$C:$C,""),"")</f>
        <v>0</v>
      </c>
      <c r="F22" s="10">
        <f>IFERROR(_xlfn.XLOOKUP(D22,Chart_of_Accounts!$A:$A,Chart_of_Accounts!$E:$E,""),"")</f>
        <v>0</v>
      </c>
      <c r="G22" s="10"/>
      <c r="H22" s="11"/>
      <c r="I22" s="11"/>
      <c r="J22" s="11" t="str">
        <f t="shared" si="0"/>
        <v/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>
        <f>IFERROR(_xlfn.XLOOKUP(D23,Chart_of_Accounts!$A:$A,Chart_of_Accounts!$C:$C,""),"")</f>
        <v>0</v>
      </c>
      <c r="F23" s="10">
        <f>IFERROR(_xlfn.XLOOKUP(D23,Chart_of_Accounts!$A:$A,Chart_of_Accounts!$E:$E,""),"")</f>
        <v>0</v>
      </c>
      <c r="G23" s="10"/>
      <c r="H23" s="11"/>
      <c r="I23" s="11"/>
      <c r="J23" s="11" t="str">
        <f t="shared" si="0"/>
        <v/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>
        <f>IFERROR(_xlfn.XLOOKUP(D24,Chart_of_Accounts!$A:$A,Chart_of_Accounts!$C:$C,""),"")</f>
        <v>0</v>
      </c>
      <c r="F24" s="10">
        <f>IFERROR(_xlfn.XLOOKUP(D24,Chart_of_Accounts!$A:$A,Chart_of_Accounts!$E:$E,""),"")</f>
        <v>0</v>
      </c>
      <c r="G24" s="10"/>
      <c r="H24" s="11"/>
      <c r="I24" s="11"/>
      <c r="J24" s="11" t="str">
        <f t="shared" si="0"/>
        <v/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>
        <f>IFERROR(_xlfn.XLOOKUP(D25,Chart_of_Accounts!$A:$A,Chart_of_Accounts!$C:$C,""),"")</f>
        <v>0</v>
      </c>
      <c r="F25" s="10">
        <f>IFERROR(_xlfn.XLOOKUP(D25,Chart_of_Accounts!$A:$A,Chart_of_Accounts!$E:$E,""),"")</f>
        <v>0</v>
      </c>
      <c r="G25" s="10"/>
      <c r="H25" s="11"/>
      <c r="I25" s="11"/>
      <c r="J25" s="11" t="str">
        <f t="shared" si="0"/>
        <v/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>
        <f>IFERROR(_xlfn.XLOOKUP(D26,Chart_of_Accounts!$A:$A,Chart_of_Accounts!$C:$C,""),"")</f>
        <v>0</v>
      </c>
      <c r="F26" s="10">
        <f>IFERROR(_xlfn.XLOOKUP(D26,Chart_of_Accounts!$A:$A,Chart_of_Accounts!$E:$E,""),"")</f>
        <v>0</v>
      </c>
      <c r="G26" s="10"/>
      <c r="H26" s="11"/>
      <c r="I26" s="11"/>
      <c r="J26" s="11" t="str">
        <f t="shared" si="0"/>
        <v/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>
        <f>IFERROR(_xlfn.XLOOKUP(D27,Chart_of_Accounts!$A:$A,Chart_of_Accounts!$C:$C,""),"")</f>
        <v>0</v>
      </c>
      <c r="F27" s="10">
        <f>IFERROR(_xlfn.XLOOKUP(D27,Chart_of_Accounts!$A:$A,Chart_of_Accounts!$E:$E,""),"")</f>
        <v>0</v>
      </c>
      <c r="G27" s="10"/>
      <c r="H27" s="11"/>
      <c r="I27" s="11"/>
      <c r="J27" s="11" t="str">
        <f t="shared" si="0"/>
        <v/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>
        <f>IFERROR(_xlfn.XLOOKUP(D28,Chart_of_Accounts!$A:$A,Chart_of_Accounts!$C:$C,""),"")</f>
        <v>0</v>
      </c>
      <c r="F28" s="10">
        <f>IFERROR(_xlfn.XLOOKUP(D28,Chart_of_Accounts!$A:$A,Chart_of_Accounts!$E:$E,""),"")</f>
        <v>0</v>
      </c>
      <c r="G28" s="10"/>
      <c r="H28" s="11"/>
      <c r="I28" s="11"/>
      <c r="J28" s="11" t="str">
        <f t="shared" si="0"/>
        <v/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>
        <f>IFERROR(_xlfn.XLOOKUP(D29,Chart_of_Accounts!$A:$A,Chart_of_Accounts!$C:$C,""),"")</f>
        <v>0</v>
      </c>
      <c r="F29" s="10">
        <f>IFERROR(_xlfn.XLOOKUP(D29,Chart_of_Accounts!$A:$A,Chart_of_Accounts!$E:$E,""),"")</f>
        <v>0</v>
      </c>
      <c r="G29" s="10"/>
      <c r="H29" s="11"/>
      <c r="I29" s="11"/>
      <c r="J29" s="11" t="str">
        <f t="shared" si="0"/>
        <v/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>
        <f>IFERROR(_xlfn.XLOOKUP(D30,Chart_of_Accounts!$A:$A,Chart_of_Accounts!$C:$C,""),"")</f>
        <v>0</v>
      </c>
      <c r="F30" s="10">
        <f>IFERROR(_xlfn.XLOOKUP(D30,Chart_of_Accounts!$A:$A,Chart_of_Accounts!$E:$E,""),"")</f>
        <v>0</v>
      </c>
      <c r="G30" s="10"/>
      <c r="H30" s="11"/>
      <c r="I30" s="11"/>
      <c r="J30" s="11" t="str">
        <f t="shared" si="0"/>
        <v/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>
        <f>IFERROR(_xlfn.XLOOKUP(D31,Chart_of_Accounts!$A:$A,Chart_of_Accounts!$C:$C,""),"")</f>
        <v>0</v>
      </c>
      <c r="F31" s="10">
        <f>IFERROR(_xlfn.XLOOKUP(D31,Chart_of_Accounts!$A:$A,Chart_of_Accounts!$E:$E,""),"")</f>
        <v>0</v>
      </c>
      <c r="G31" s="10"/>
      <c r="H31" s="11"/>
      <c r="I31" s="11"/>
      <c r="J31" s="11" t="str">
        <f t="shared" si="0"/>
        <v/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/>
      <c r="E32" s="10">
        <f>IFERROR(_xlfn.XLOOKUP(D32,Chart_of_Accounts!$A:$A,Chart_of_Accounts!$C:$C,""),"")</f>
        <v>0</v>
      </c>
      <c r="F32" s="10">
        <f>IFERROR(_xlfn.XLOOKUP(D32,Chart_of_Accounts!$A:$A,Chart_of_Accounts!$E:$E,""),"")</f>
        <v>0</v>
      </c>
      <c r="G32" s="10"/>
      <c r="H32" s="11"/>
      <c r="I32" s="11"/>
      <c r="J32" s="11" t="str">
        <f t="shared" si="0"/>
        <v/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/>
      <c r="E33" s="10">
        <f>IFERROR(_xlfn.XLOOKUP(D33,Chart_of_Accounts!$A:$A,Chart_of_Accounts!$C:$C,""),"")</f>
        <v>0</v>
      </c>
      <c r="F33" s="10">
        <f>IFERROR(_xlfn.XLOOKUP(D33,Chart_of_Accounts!$A:$A,Chart_of_Accounts!$E:$E,""),"")</f>
        <v>0</v>
      </c>
      <c r="G33" s="10"/>
      <c r="H33" s="11"/>
      <c r="I33" s="11"/>
      <c r="J33" s="11" t="str">
        <f t="shared" si="0"/>
        <v/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/>
      <c r="E34" s="10">
        <f>IFERROR(_xlfn.XLOOKUP(D34,Chart_of_Accounts!$A:$A,Chart_of_Accounts!$C:$C,""),"")</f>
        <v>0</v>
      </c>
      <c r="F34" s="10">
        <f>IFERROR(_xlfn.XLOOKUP(D34,Chart_of_Accounts!$A:$A,Chart_of_Accounts!$E:$E,""),"")</f>
        <v>0</v>
      </c>
      <c r="G34" s="10"/>
      <c r="H34" s="11"/>
      <c r="I34" s="11"/>
      <c r="J34" s="11" t="str">
        <f t="shared" ref="J34:J65" si="1">IF(H34="","",H34-I34)</f>
        <v/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/>
      <c r="E35" s="10">
        <f>IFERROR(_xlfn.XLOOKUP(D35,Chart_of_Accounts!$A:$A,Chart_of_Accounts!$C:$C,""),"")</f>
        <v>0</v>
      </c>
      <c r="F35" s="10">
        <f>IFERROR(_xlfn.XLOOKUP(D35,Chart_of_Accounts!$A:$A,Chart_of_Accounts!$E:$E,""),"")</f>
        <v>0</v>
      </c>
      <c r="G35" s="10"/>
      <c r="H35" s="11"/>
      <c r="I35" s="11"/>
      <c r="J35" s="11" t="str">
        <f t="shared" si="1"/>
        <v/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>
        <f>IFERROR(_xlfn.XLOOKUP(D36,Chart_of_Accounts!$A:$A,Chart_of_Accounts!$C:$C,""),"")</f>
        <v>0</v>
      </c>
      <c r="F36" s="10">
        <f>IFERROR(_xlfn.XLOOKUP(D36,Chart_of_Accounts!$A:$A,Chart_of_Accounts!$E:$E,""),"")</f>
        <v>0</v>
      </c>
      <c r="G36" s="10"/>
      <c r="H36" s="11"/>
      <c r="I36" s="11"/>
      <c r="J36" s="11" t="str">
        <f t="shared" si="1"/>
        <v/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>
        <f>IFERROR(_xlfn.XLOOKUP(D37,Chart_of_Accounts!$A:$A,Chart_of_Accounts!$C:$C,""),"")</f>
        <v>0</v>
      </c>
      <c r="F37" s="10">
        <f>IFERROR(_xlfn.XLOOKUP(D37,Chart_of_Accounts!$A:$A,Chart_of_Accounts!$E:$E,""),"")</f>
        <v>0</v>
      </c>
      <c r="G37" s="10"/>
      <c r="H37" s="11"/>
      <c r="I37" s="11"/>
      <c r="J37" s="11" t="str">
        <f t="shared" si="1"/>
        <v/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>
        <f>IFERROR(_xlfn.XLOOKUP(D38,Chart_of_Accounts!$A:$A,Chart_of_Accounts!$C:$C,""),"")</f>
        <v>0</v>
      </c>
      <c r="F38" s="10">
        <f>IFERROR(_xlfn.XLOOKUP(D38,Chart_of_Accounts!$A:$A,Chart_of_Accounts!$E:$E,""),"")</f>
        <v>0</v>
      </c>
      <c r="G38" s="10"/>
      <c r="H38" s="11"/>
      <c r="I38" s="11"/>
      <c r="J38" s="11" t="str">
        <f t="shared" si="1"/>
        <v/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>
        <f>IFERROR(_xlfn.XLOOKUP(D39,Chart_of_Accounts!$A:$A,Chart_of_Accounts!$C:$C,""),"")</f>
        <v>0</v>
      </c>
      <c r="F39" s="10">
        <f>IFERROR(_xlfn.XLOOKUP(D39,Chart_of_Accounts!$A:$A,Chart_of_Accounts!$E:$E,""),"")</f>
        <v>0</v>
      </c>
      <c r="G39" s="10"/>
      <c r="H39" s="11"/>
      <c r="I39" s="11"/>
      <c r="J39" s="11" t="str">
        <f t="shared" si="1"/>
        <v/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>
        <f>IFERROR(_xlfn.XLOOKUP(D40,Chart_of_Accounts!$A:$A,Chart_of_Accounts!$C:$C,""),"")</f>
        <v>0</v>
      </c>
      <c r="F40" s="10">
        <f>IFERROR(_xlfn.XLOOKUP(D40,Chart_of_Accounts!$A:$A,Chart_of_Accounts!$E:$E,""),"")</f>
        <v>0</v>
      </c>
      <c r="G40" s="10"/>
      <c r="H40" s="11"/>
      <c r="I40" s="11"/>
      <c r="J40" s="11" t="str">
        <f t="shared" si="1"/>
        <v/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>
        <f>IFERROR(_xlfn.XLOOKUP(D41,Chart_of_Accounts!$A:$A,Chart_of_Accounts!$C:$C,""),"")</f>
        <v>0</v>
      </c>
      <c r="F41" s="10">
        <f>IFERROR(_xlfn.XLOOKUP(D41,Chart_of_Accounts!$A:$A,Chart_of_Accounts!$E:$E,""),"")</f>
        <v>0</v>
      </c>
      <c r="G41" s="10"/>
      <c r="H41" s="11"/>
      <c r="I41" s="11"/>
      <c r="J41" s="11" t="str">
        <f t="shared" si="1"/>
        <v/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>
        <f>IFERROR(_xlfn.XLOOKUP(D42,Chart_of_Accounts!$A:$A,Chart_of_Accounts!$C:$C,""),"")</f>
        <v>0</v>
      </c>
      <c r="F42" s="10">
        <f>IFERROR(_xlfn.XLOOKUP(D42,Chart_of_Accounts!$A:$A,Chart_of_Accounts!$E:$E,""),"")</f>
        <v>0</v>
      </c>
      <c r="G42" s="10"/>
      <c r="H42" s="11"/>
      <c r="I42" s="11"/>
      <c r="J42" s="11" t="str">
        <f t="shared" si="1"/>
        <v/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>
        <f>IFERROR(_xlfn.XLOOKUP(D43,Chart_of_Accounts!$A:$A,Chart_of_Accounts!$C:$C,""),"")</f>
        <v>0</v>
      </c>
      <c r="F43" s="10">
        <f>IFERROR(_xlfn.XLOOKUP(D43,Chart_of_Accounts!$A:$A,Chart_of_Accounts!$E:$E,""),"")</f>
        <v>0</v>
      </c>
      <c r="G43" s="10"/>
      <c r="H43" s="11"/>
      <c r="I43" s="11"/>
      <c r="J43" s="11" t="str">
        <f t="shared" si="1"/>
        <v/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>
        <f>IFERROR(_xlfn.XLOOKUP(D44,Chart_of_Accounts!$A:$A,Chart_of_Accounts!$C:$C,""),"")</f>
        <v>0</v>
      </c>
      <c r="F44" s="10">
        <f>IFERROR(_xlfn.XLOOKUP(D44,Chart_of_Accounts!$A:$A,Chart_of_Accounts!$E:$E,""),"")</f>
        <v>0</v>
      </c>
      <c r="G44" s="10"/>
      <c r="H44" s="11"/>
      <c r="I44" s="11"/>
      <c r="J44" s="11" t="str">
        <f t="shared" si="1"/>
        <v/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>
        <f>IFERROR(_xlfn.XLOOKUP(D45,Chart_of_Accounts!$A:$A,Chart_of_Accounts!$C:$C,""),"")</f>
        <v>0</v>
      </c>
      <c r="F45" s="10">
        <f>IFERROR(_xlfn.XLOOKUP(D45,Chart_of_Accounts!$A:$A,Chart_of_Accounts!$E:$E,""),"")</f>
        <v>0</v>
      </c>
      <c r="G45" s="10"/>
      <c r="H45" s="11"/>
      <c r="I45" s="11"/>
      <c r="J45" s="11" t="str">
        <f t="shared" si="1"/>
        <v/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>
        <f>IFERROR(_xlfn.XLOOKUP(D46,Chart_of_Accounts!$A:$A,Chart_of_Accounts!$C:$C,""),"")</f>
        <v>0</v>
      </c>
      <c r="F46" s="10">
        <f>IFERROR(_xlfn.XLOOKUP(D46,Chart_of_Accounts!$A:$A,Chart_of_Accounts!$E:$E,""),"")</f>
        <v>0</v>
      </c>
      <c r="G46" s="10"/>
      <c r="H46" s="11"/>
      <c r="I46" s="11"/>
      <c r="J46" s="11" t="str">
        <f t="shared" si="1"/>
        <v/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>
        <f>IFERROR(_xlfn.XLOOKUP(D47,Chart_of_Accounts!$A:$A,Chart_of_Accounts!$C:$C,""),"")</f>
        <v>0</v>
      </c>
      <c r="F47" s="10">
        <f>IFERROR(_xlfn.XLOOKUP(D47,Chart_of_Accounts!$A:$A,Chart_of_Accounts!$E:$E,""),"")</f>
        <v>0</v>
      </c>
      <c r="G47" s="10"/>
      <c r="H47" s="11"/>
      <c r="I47" s="11"/>
      <c r="J47" s="11" t="str">
        <f t="shared" si="1"/>
        <v/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>
        <f>IFERROR(_xlfn.XLOOKUP(D48,Chart_of_Accounts!$A:$A,Chart_of_Accounts!$C:$C,""),"")</f>
        <v>0</v>
      </c>
      <c r="F48" s="10">
        <f>IFERROR(_xlfn.XLOOKUP(D48,Chart_of_Accounts!$A:$A,Chart_of_Accounts!$E:$E,""),"")</f>
        <v>0</v>
      </c>
      <c r="G48" s="10"/>
      <c r="H48" s="11"/>
      <c r="I48" s="11"/>
      <c r="J48" s="11" t="str">
        <f t="shared" si="1"/>
        <v/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>
        <f>IFERROR(_xlfn.XLOOKUP(D49,Chart_of_Accounts!$A:$A,Chart_of_Accounts!$C:$C,""),"")</f>
        <v>0</v>
      </c>
      <c r="F49" s="10">
        <f>IFERROR(_xlfn.XLOOKUP(D49,Chart_of_Accounts!$A:$A,Chart_of_Accounts!$E:$E,""),"")</f>
        <v>0</v>
      </c>
      <c r="G49" s="10"/>
      <c r="H49" s="11"/>
      <c r="I49" s="11"/>
      <c r="J49" s="11" t="str">
        <f t="shared" si="1"/>
        <v/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>
        <f>IFERROR(_xlfn.XLOOKUP(D50,Chart_of_Accounts!$A:$A,Chart_of_Accounts!$C:$C,""),"")</f>
        <v>0</v>
      </c>
      <c r="F50" s="10">
        <f>IFERROR(_xlfn.XLOOKUP(D50,Chart_of_Accounts!$A:$A,Chart_of_Accounts!$E:$E,""),"")</f>
        <v>0</v>
      </c>
      <c r="G50" s="10"/>
      <c r="H50" s="11"/>
      <c r="I50" s="11"/>
      <c r="J50" s="11" t="str">
        <f t="shared" si="1"/>
        <v/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>
        <f>IFERROR(_xlfn.XLOOKUP(D51,Chart_of_Accounts!$A:$A,Chart_of_Accounts!$C:$C,""),"")</f>
        <v>0</v>
      </c>
      <c r="F51" s="10">
        <f>IFERROR(_xlfn.XLOOKUP(D51,Chart_of_Accounts!$A:$A,Chart_of_Accounts!$E:$E,""),"")</f>
        <v>0</v>
      </c>
      <c r="G51" s="10"/>
      <c r="H51" s="11"/>
      <c r="I51" s="11"/>
      <c r="J51" s="11" t="str">
        <f t="shared" si="1"/>
        <v/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>
        <f>IFERROR(_xlfn.XLOOKUP(D52,Chart_of_Accounts!$A:$A,Chart_of_Accounts!$C:$C,""),"")</f>
        <v>0</v>
      </c>
      <c r="F52" s="10">
        <f>IFERROR(_xlfn.XLOOKUP(D52,Chart_of_Accounts!$A:$A,Chart_of_Accounts!$E:$E,""),"")</f>
        <v>0</v>
      </c>
      <c r="G52" s="10"/>
      <c r="H52" s="11"/>
      <c r="I52" s="11"/>
      <c r="J52" s="11" t="str">
        <f t="shared" si="1"/>
        <v/>
      </c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>
        <f>IFERROR(_xlfn.XLOOKUP(D53,Chart_of_Accounts!$A:$A,Chart_of_Accounts!$C:$C,""),"")</f>
        <v>0</v>
      </c>
      <c r="F53" s="10">
        <f>IFERROR(_xlfn.XLOOKUP(D53,Chart_of_Accounts!$A:$A,Chart_of_Accounts!$E:$E,""),"")</f>
        <v>0</v>
      </c>
      <c r="G53" s="10"/>
      <c r="H53" s="11"/>
      <c r="I53" s="11"/>
      <c r="J53" s="11" t="str">
        <f t="shared" si="1"/>
        <v/>
      </c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>
        <f>IFERROR(_xlfn.XLOOKUP(D54,Chart_of_Accounts!$A:$A,Chart_of_Accounts!$C:$C,""),"")</f>
        <v>0</v>
      </c>
      <c r="F54" s="10">
        <f>IFERROR(_xlfn.XLOOKUP(D54,Chart_of_Accounts!$A:$A,Chart_of_Accounts!$E:$E,""),"")</f>
        <v>0</v>
      </c>
      <c r="G54" s="10"/>
      <c r="H54" s="11"/>
      <c r="I54" s="11"/>
      <c r="J54" s="11" t="str">
        <f t="shared" si="1"/>
        <v/>
      </c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>
        <f>IFERROR(_xlfn.XLOOKUP(D55,Chart_of_Accounts!$A:$A,Chart_of_Accounts!$C:$C,""),"")</f>
        <v>0</v>
      </c>
      <c r="F55" s="10">
        <f>IFERROR(_xlfn.XLOOKUP(D55,Chart_of_Accounts!$A:$A,Chart_of_Accounts!$E:$E,""),"")</f>
        <v>0</v>
      </c>
      <c r="G55" s="10"/>
      <c r="H55" s="11"/>
      <c r="I55" s="11"/>
      <c r="J55" s="11" t="str">
        <f t="shared" si="1"/>
        <v/>
      </c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>
        <f>IFERROR(_xlfn.XLOOKUP(D56,Chart_of_Accounts!$A:$A,Chart_of_Accounts!$C:$C,""),"")</f>
        <v>0</v>
      </c>
      <c r="F56" s="10">
        <f>IFERROR(_xlfn.XLOOKUP(D56,Chart_of_Accounts!$A:$A,Chart_of_Accounts!$E:$E,""),"")</f>
        <v>0</v>
      </c>
      <c r="G56" s="10"/>
      <c r="H56" s="11"/>
      <c r="I56" s="11"/>
      <c r="J56" s="11" t="str">
        <f t="shared" si="1"/>
        <v/>
      </c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>
        <f>IFERROR(_xlfn.XLOOKUP(D57,Chart_of_Accounts!$A:$A,Chart_of_Accounts!$C:$C,""),"")</f>
        <v>0</v>
      </c>
      <c r="F57" s="10">
        <f>IFERROR(_xlfn.XLOOKUP(D57,Chart_of_Accounts!$A:$A,Chart_of_Accounts!$E:$E,""),"")</f>
        <v>0</v>
      </c>
      <c r="G57" s="10"/>
      <c r="H57" s="11"/>
      <c r="I57" s="11"/>
      <c r="J57" s="11" t="str">
        <f t="shared" si="1"/>
        <v/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>
        <f>IFERROR(_xlfn.XLOOKUP(D58,Chart_of_Accounts!$A:$A,Chart_of_Accounts!$C:$C,""),"")</f>
        <v>0</v>
      </c>
      <c r="F58" s="10">
        <f>IFERROR(_xlfn.XLOOKUP(D58,Chart_of_Accounts!$A:$A,Chart_of_Accounts!$E:$E,""),"")</f>
        <v>0</v>
      </c>
      <c r="G58" s="10"/>
      <c r="H58" s="11"/>
      <c r="I58" s="11"/>
      <c r="J58" s="11" t="str">
        <f t="shared" si="1"/>
        <v/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>
        <f>IFERROR(_xlfn.XLOOKUP(D59,Chart_of_Accounts!$A:$A,Chart_of_Accounts!$C:$C,""),"")</f>
        <v>0</v>
      </c>
      <c r="F59" s="10">
        <f>IFERROR(_xlfn.XLOOKUP(D59,Chart_of_Accounts!$A:$A,Chart_of_Accounts!$E:$E,""),"")</f>
        <v>0</v>
      </c>
      <c r="G59" s="10"/>
      <c r="H59" s="11"/>
      <c r="I59" s="11"/>
      <c r="J59" s="11" t="str">
        <f t="shared" si="1"/>
        <v/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>
        <f>IFERROR(_xlfn.XLOOKUP(D60,Chart_of_Accounts!$A:$A,Chart_of_Accounts!$C:$C,""),"")</f>
        <v>0</v>
      </c>
      <c r="F60" s="10">
        <f>IFERROR(_xlfn.XLOOKUP(D60,Chart_of_Accounts!$A:$A,Chart_of_Accounts!$E:$E,""),"")</f>
        <v>0</v>
      </c>
      <c r="G60" s="10"/>
      <c r="H60" s="11"/>
      <c r="I60" s="11"/>
      <c r="J60" s="11" t="str">
        <f t="shared" si="1"/>
        <v/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>
        <f>IFERROR(_xlfn.XLOOKUP(D61,Chart_of_Accounts!$A:$A,Chart_of_Accounts!$C:$C,""),"")</f>
        <v>0</v>
      </c>
      <c r="F61" s="10">
        <f>IFERROR(_xlfn.XLOOKUP(D61,Chart_of_Accounts!$A:$A,Chart_of_Accounts!$E:$E,""),"")</f>
        <v>0</v>
      </c>
      <c r="G61" s="10"/>
      <c r="H61" s="11"/>
      <c r="I61" s="11"/>
      <c r="J61" s="11" t="str">
        <f t="shared" si="1"/>
        <v/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>
        <f>IFERROR(_xlfn.XLOOKUP(D62,Chart_of_Accounts!$A:$A,Chart_of_Accounts!$C:$C,""),"")</f>
        <v>0</v>
      </c>
      <c r="F62" s="10">
        <f>IFERROR(_xlfn.XLOOKUP(D62,Chart_of_Accounts!$A:$A,Chart_of_Accounts!$E:$E,""),"")</f>
        <v>0</v>
      </c>
      <c r="G62" s="10"/>
      <c r="H62" s="11"/>
      <c r="I62" s="11"/>
      <c r="J62" s="11" t="str">
        <f t="shared" si="1"/>
        <v/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>
        <f>IFERROR(_xlfn.XLOOKUP(D63,Chart_of_Accounts!$A:$A,Chart_of_Accounts!$C:$C,""),"")</f>
        <v>0</v>
      </c>
      <c r="F63" s="10">
        <f>IFERROR(_xlfn.XLOOKUP(D63,Chart_of_Accounts!$A:$A,Chart_of_Accounts!$E:$E,""),"")</f>
        <v>0</v>
      </c>
      <c r="G63" s="10"/>
      <c r="H63" s="11"/>
      <c r="I63" s="11"/>
      <c r="J63" s="11" t="str">
        <f t="shared" si="1"/>
        <v/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>
        <f>IFERROR(_xlfn.XLOOKUP(D64,Chart_of_Accounts!$A:$A,Chart_of_Accounts!$C:$C,""),"")</f>
        <v>0</v>
      </c>
      <c r="F64" s="10">
        <f>IFERROR(_xlfn.XLOOKUP(D64,Chart_of_Accounts!$A:$A,Chart_of_Accounts!$E:$E,""),"")</f>
        <v>0</v>
      </c>
      <c r="G64" s="10"/>
      <c r="H64" s="11"/>
      <c r="I64" s="11"/>
      <c r="J64" s="11" t="str">
        <f t="shared" si="1"/>
        <v/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>
        <f>IFERROR(_xlfn.XLOOKUP(D65,Chart_of_Accounts!$A:$A,Chart_of_Accounts!$C:$C,""),"")</f>
        <v>0</v>
      </c>
      <c r="F65" s="10">
        <f>IFERROR(_xlfn.XLOOKUP(D65,Chart_of_Accounts!$A:$A,Chart_of_Accounts!$E:$E,""),"")</f>
        <v>0</v>
      </c>
      <c r="G65" s="10"/>
      <c r="H65" s="11"/>
      <c r="I65" s="11"/>
      <c r="J65" s="11" t="str">
        <f t="shared" si="1"/>
        <v/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>
        <f>IFERROR(_xlfn.XLOOKUP(D66,Chart_of_Accounts!$A:$A,Chart_of_Accounts!$C:$C,""),"")</f>
        <v>0</v>
      </c>
      <c r="F66" s="10">
        <f>IFERROR(_xlfn.XLOOKUP(D66,Chart_of_Accounts!$A:$A,Chart_of_Accounts!$E:$E,""),"")</f>
        <v>0</v>
      </c>
      <c r="G66" s="10"/>
      <c r="H66" s="11"/>
      <c r="I66" s="11"/>
      <c r="J66" s="11" t="str">
        <f t="shared" ref="J66:J97" si="2">IF(H66="","",H66-I66)</f>
        <v/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>
        <f>IFERROR(_xlfn.XLOOKUP(D67,Chart_of_Accounts!$A:$A,Chart_of_Accounts!$C:$C,""),"")</f>
        <v>0</v>
      </c>
      <c r="F67" s="10">
        <f>IFERROR(_xlfn.XLOOKUP(D67,Chart_of_Accounts!$A:$A,Chart_of_Accounts!$E:$E,""),"")</f>
        <v>0</v>
      </c>
      <c r="G67" s="10"/>
      <c r="H67" s="11"/>
      <c r="I67" s="11"/>
      <c r="J67" s="11" t="str">
        <f t="shared" si="2"/>
        <v/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>
        <f>IFERROR(_xlfn.XLOOKUP(D68,Chart_of_Accounts!$A:$A,Chart_of_Accounts!$C:$C,""),"")</f>
        <v>0</v>
      </c>
      <c r="F68" s="10">
        <f>IFERROR(_xlfn.XLOOKUP(D68,Chart_of_Accounts!$A:$A,Chart_of_Accounts!$E:$E,""),"")</f>
        <v>0</v>
      </c>
      <c r="G68" s="10"/>
      <c r="H68" s="11"/>
      <c r="I68" s="11"/>
      <c r="J68" s="11" t="str">
        <f t="shared" si="2"/>
        <v/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>
        <f>IFERROR(_xlfn.XLOOKUP(D69,Chart_of_Accounts!$A:$A,Chart_of_Accounts!$C:$C,""),"")</f>
        <v>0</v>
      </c>
      <c r="F69" s="10">
        <f>IFERROR(_xlfn.XLOOKUP(D69,Chart_of_Accounts!$A:$A,Chart_of_Accounts!$E:$E,""),"")</f>
        <v>0</v>
      </c>
      <c r="G69" s="10"/>
      <c r="H69" s="11"/>
      <c r="I69" s="11"/>
      <c r="J69" s="11" t="str">
        <f t="shared" si="2"/>
        <v/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>
        <f>IFERROR(_xlfn.XLOOKUP(D70,Chart_of_Accounts!$A:$A,Chart_of_Accounts!$C:$C,""),"")</f>
        <v>0</v>
      </c>
      <c r="F70" s="10">
        <f>IFERROR(_xlfn.XLOOKUP(D70,Chart_of_Accounts!$A:$A,Chart_of_Accounts!$E:$E,""),"")</f>
        <v>0</v>
      </c>
      <c r="G70" s="10"/>
      <c r="H70" s="11"/>
      <c r="I70" s="11"/>
      <c r="J70" s="11" t="str">
        <f t="shared" si="2"/>
        <v/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>
        <f>IFERROR(_xlfn.XLOOKUP(D71,Chart_of_Accounts!$A:$A,Chart_of_Accounts!$C:$C,""),"")</f>
        <v>0</v>
      </c>
      <c r="F71" s="10">
        <f>IFERROR(_xlfn.XLOOKUP(D71,Chart_of_Accounts!$A:$A,Chart_of_Accounts!$E:$E,""),"")</f>
        <v>0</v>
      </c>
      <c r="G71" s="10"/>
      <c r="H71" s="11"/>
      <c r="I71" s="11"/>
      <c r="J71" s="11" t="str">
        <f t="shared" si="2"/>
        <v/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>
        <f>IFERROR(_xlfn.XLOOKUP(D72,Chart_of_Accounts!$A:$A,Chart_of_Accounts!$C:$C,""),"")</f>
        <v>0</v>
      </c>
      <c r="F72" s="10">
        <f>IFERROR(_xlfn.XLOOKUP(D72,Chart_of_Accounts!$A:$A,Chart_of_Accounts!$E:$E,""),"")</f>
        <v>0</v>
      </c>
      <c r="G72" s="10"/>
      <c r="H72" s="11"/>
      <c r="I72" s="11"/>
      <c r="J72" s="11" t="str">
        <f t="shared" si="2"/>
        <v/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>
        <f>IFERROR(_xlfn.XLOOKUP(D73,Chart_of_Accounts!$A:$A,Chart_of_Accounts!$C:$C,""),"")</f>
        <v>0</v>
      </c>
      <c r="F73" s="10">
        <f>IFERROR(_xlfn.XLOOKUP(D73,Chart_of_Accounts!$A:$A,Chart_of_Accounts!$E:$E,""),"")</f>
        <v>0</v>
      </c>
      <c r="G73" s="10"/>
      <c r="H73" s="11"/>
      <c r="I73" s="11"/>
      <c r="J73" s="11" t="str">
        <f t="shared" si="2"/>
        <v/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>
        <f>IFERROR(_xlfn.XLOOKUP(D74,Chart_of_Accounts!$A:$A,Chart_of_Accounts!$C:$C,""),"")</f>
        <v>0</v>
      </c>
      <c r="F74" s="10">
        <f>IFERROR(_xlfn.XLOOKUP(D74,Chart_of_Accounts!$A:$A,Chart_of_Accounts!$E:$E,""),"")</f>
        <v>0</v>
      </c>
      <c r="G74" s="10"/>
      <c r="H74" s="11"/>
      <c r="I74" s="11"/>
      <c r="J74" s="11" t="str">
        <f t="shared" si="2"/>
        <v/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>
        <f>IFERROR(_xlfn.XLOOKUP(D75,Chart_of_Accounts!$A:$A,Chart_of_Accounts!$C:$C,""),"")</f>
        <v>0</v>
      </c>
      <c r="F75" s="10">
        <f>IFERROR(_xlfn.XLOOKUP(D75,Chart_of_Accounts!$A:$A,Chart_of_Accounts!$E:$E,""),"")</f>
        <v>0</v>
      </c>
      <c r="G75" s="10"/>
      <c r="H75" s="11"/>
      <c r="I75" s="11"/>
      <c r="J75" s="11" t="str">
        <f t="shared" si="2"/>
        <v/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>
        <f>IFERROR(_xlfn.XLOOKUP(D76,Chart_of_Accounts!$A:$A,Chart_of_Accounts!$C:$C,""),"")</f>
        <v>0</v>
      </c>
      <c r="F76" s="10">
        <f>IFERROR(_xlfn.XLOOKUP(D76,Chart_of_Accounts!$A:$A,Chart_of_Accounts!$E:$E,""),"")</f>
        <v>0</v>
      </c>
      <c r="G76" s="10"/>
      <c r="H76" s="11"/>
      <c r="I76" s="11"/>
      <c r="J76" s="11" t="str">
        <f t="shared" si="2"/>
        <v/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>
        <f>IFERROR(_xlfn.XLOOKUP(D77,Chart_of_Accounts!$A:$A,Chart_of_Accounts!$C:$C,""),"")</f>
        <v>0</v>
      </c>
      <c r="F77" s="10">
        <f>IFERROR(_xlfn.XLOOKUP(D77,Chart_of_Accounts!$A:$A,Chart_of_Accounts!$E:$E,""),"")</f>
        <v>0</v>
      </c>
      <c r="G77" s="10"/>
      <c r="H77" s="11"/>
      <c r="I77" s="11"/>
      <c r="J77" s="11" t="str">
        <f t="shared" si="2"/>
        <v/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>
        <f>IFERROR(_xlfn.XLOOKUP(D78,Chart_of_Accounts!$A:$A,Chart_of_Accounts!$C:$C,""),"")</f>
        <v>0</v>
      </c>
      <c r="F78" s="10">
        <f>IFERROR(_xlfn.XLOOKUP(D78,Chart_of_Accounts!$A:$A,Chart_of_Accounts!$E:$E,""),"")</f>
        <v>0</v>
      </c>
      <c r="G78" s="10"/>
      <c r="H78" s="11"/>
      <c r="I78" s="11"/>
      <c r="J78" s="11" t="str">
        <f t="shared" si="2"/>
        <v/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>
        <f>IFERROR(_xlfn.XLOOKUP(D79,Chart_of_Accounts!$A:$A,Chart_of_Accounts!$C:$C,""),"")</f>
        <v>0</v>
      </c>
      <c r="F79" s="10">
        <f>IFERROR(_xlfn.XLOOKUP(D79,Chart_of_Accounts!$A:$A,Chart_of_Accounts!$E:$E,""),"")</f>
        <v>0</v>
      </c>
      <c r="G79" s="10"/>
      <c r="H79" s="11"/>
      <c r="I79" s="11"/>
      <c r="J79" s="11" t="str">
        <f t="shared" si="2"/>
        <v/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>
        <f>IFERROR(_xlfn.XLOOKUP(D80,Chart_of_Accounts!$A:$A,Chart_of_Accounts!$C:$C,""),"")</f>
        <v>0</v>
      </c>
      <c r="F80" s="10">
        <f>IFERROR(_xlfn.XLOOKUP(D80,Chart_of_Accounts!$A:$A,Chart_of_Accounts!$E:$E,""),"")</f>
        <v>0</v>
      </c>
      <c r="G80" s="10"/>
      <c r="H80" s="11"/>
      <c r="I80" s="11"/>
      <c r="J80" s="11" t="str">
        <f t="shared" si="2"/>
        <v/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>
        <f>IFERROR(_xlfn.XLOOKUP(D81,Chart_of_Accounts!$A:$A,Chart_of_Accounts!$C:$C,""),"")</f>
        <v>0</v>
      </c>
      <c r="F81" s="10">
        <f>IFERROR(_xlfn.XLOOKUP(D81,Chart_of_Accounts!$A:$A,Chart_of_Accounts!$E:$E,""),"")</f>
        <v>0</v>
      </c>
      <c r="G81" s="10"/>
      <c r="H81" s="11"/>
      <c r="I81" s="11"/>
      <c r="J81" s="11" t="str">
        <f t="shared" si="2"/>
        <v/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>
        <f>IFERROR(_xlfn.XLOOKUP(D82,Chart_of_Accounts!$A:$A,Chart_of_Accounts!$C:$C,""),"")</f>
        <v>0</v>
      </c>
      <c r="F82" s="10">
        <f>IFERROR(_xlfn.XLOOKUP(D82,Chart_of_Accounts!$A:$A,Chart_of_Accounts!$E:$E,""),"")</f>
        <v>0</v>
      </c>
      <c r="G82" s="10"/>
      <c r="H82" s="11"/>
      <c r="I82" s="11"/>
      <c r="J82" s="11" t="str">
        <f t="shared" si="2"/>
        <v/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>
        <f>IFERROR(_xlfn.XLOOKUP(D83,Chart_of_Accounts!$A:$A,Chart_of_Accounts!$C:$C,""),"")</f>
        <v>0</v>
      </c>
      <c r="F83" s="10">
        <f>IFERROR(_xlfn.XLOOKUP(D83,Chart_of_Accounts!$A:$A,Chart_of_Accounts!$E:$E,""),"")</f>
        <v>0</v>
      </c>
      <c r="G83" s="10"/>
      <c r="H83" s="11"/>
      <c r="I83" s="11"/>
      <c r="J83" s="11" t="str">
        <f t="shared" si="2"/>
        <v/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>
        <f>IFERROR(_xlfn.XLOOKUP(D84,Chart_of_Accounts!$A:$A,Chart_of_Accounts!$C:$C,""),"")</f>
        <v>0</v>
      </c>
      <c r="F84" s="10">
        <f>IFERROR(_xlfn.XLOOKUP(D84,Chart_of_Accounts!$A:$A,Chart_of_Accounts!$E:$E,""),"")</f>
        <v>0</v>
      </c>
      <c r="G84" s="10"/>
      <c r="H84" s="11"/>
      <c r="I84" s="11"/>
      <c r="J84" s="11" t="str">
        <f t="shared" si="2"/>
        <v/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>
        <f>IFERROR(_xlfn.XLOOKUP(D85,Chart_of_Accounts!$A:$A,Chart_of_Accounts!$C:$C,""),"")</f>
        <v>0</v>
      </c>
      <c r="F85" s="10">
        <f>IFERROR(_xlfn.XLOOKUP(D85,Chart_of_Accounts!$A:$A,Chart_of_Accounts!$E:$E,""),"")</f>
        <v>0</v>
      </c>
      <c r="G85" s="10"/>
      <c r="H85" s="11"/>
      <c r="I85" s="11"/>
      <c r="J85" s="11" t="str">
        <f t="shared" si="2"/>
        <v/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>
        <f>IFERROR(_xlfn.XLOOKUP(D86,Chart_of_Accounts!$A:$A,Chart_of_Accounts!$C:$C,""),"")</f>
        <v>0</v>
      </c>
      <c r="F86" s="10">
        <f>IFERROR(_xlfn.XLOOKUP(D86,Chart_of_Accounts!$A:$A,Chart_of_Accounts!$E:$E,""),"")</f>
        <v>0</v>
      </c>
      <c r="G86" s="10"/>
      <c r="H86" s="11"/>
      <c r="I86" s="11"/>
      <c r="J86" s="11" t="str">
        <f t="shared" si="2"/>
        <v/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>
        <f>IFERROR(_xlfn.XLOOKUP(D87,Chart_of_Accounts!$A:$A,Chart_of_Accounts!$C:$C,""),"")</f>
        <v>0</v>
      </c>
      <c r="F87" s="10">
        <f>IFERROR(_xlfn.XLOOKUP(D87,Chart_of_Accounts!$A:$A,Chart_of_Accounts!$E:$E,""),"")</f>
        <v>0</v>
      </c>
      <c r="G87" s="10"/>
      <c r="H87" s="11"/>
      <c r="I87" s="11"/>
      <c r="J87" s="11" t="str">
        <f t="shared" si="2"/>
        <v/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>
        <f>IFERROR(_xlfn.XLOOKUP(D88,Chart_of_Accounts!$A:$A,Chart_of_Accounts!$C:$C,""),"")</f>
        <v>0</v>
      </c>
      <c r="F88" s="10">
        <f>IFERROR(_xlfn.XLOOKUP(D88,Chart_of_Accounts!$A:$A,Chart_of_Accounts!$E:$E,""),"")</f>
        <v>0</v>
      </c>
      <c r="G88" s="10"/>
      <c r="H88" s="11"/>
      <c r="I88" s="11"/>
      <c r="J88" s="11" t="str">
        <f t="shared" si="2"/>
        <v/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>
        <f>IFERROR(_xlfn.XLOOKUP(D89,Chart_of_Accounts!$A:$A,Chart_of_Accounts!$C:$C,""),"")</f>
        <v>0</v>
      </c>
      <c r="F89" s="10">
        <f>IFERROR(_xlfn.XLOOKUP(D89,Chart_of_Accounts!$A:$A,Chart_of_Accounts!$E:$E,""),"")</f>
        <v>0</v>
      </c>
      <c r="G89" s="10"/>
      <c r="H89" s="11"/>
      <c r="I89" s="11"/>
      <c r="J89" s="11" t="str">
        <f t="shared" si="2"/>
        <v/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>
        <f>IFERROR(_xlfn.XLOOKUP(D90,Chart_of_Accounts!$A:$A,Chart_of_Accounts!$C:$C,""),"")</f>
        <v>0</v>
      </c>
      <c r="F90" s="10">
        <f>IFERROR(_xlfn.XLOOKUP(D90,Chart_of_Accounts!$A:$A,Chart_of_Accounts!$E:$E,""),"")</f>
        <v>0</v>
      </c>
      <c r="G90" s="10"/>
      <c r="H90" s="11"/>
      <c r="I90" s="11"/>
      <c r="J90" s="11" t="str">
        <f t="shared" si="2"/>
        <v/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>
        <f>IFERROR(_xlfn.XLOOKUP(D91,Chart_of_Accounts!$A:$A,Chart_of_Accounts!$C:$C,""),"")</f>
        <v>0</v>
      </c>
      <c r="F91" s="10">
        <f>IFERROR(_xlfn.XLOOKUP(D91,Chart_of_Accounts!$A:$A,Chart_of_Accounts!$E:$E,""),"")</f>
        <v>0</v>
      </c>
      <c r="G91" s="10"/>
      <c r="H91" s="11"/>
      <c r="I91" s="11"/>
      <c r="J91" s="11" t="str">
        <f t="shared" si="2"/>
        <v/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>
        <f>IFERROR(_xlfn.XLOOKUP(D92,Chart_of_Accounts!$A:$A,Chart_of_Accounts!$C:$C,""),"")</f>
        <v>0</v>
      </c>
      <c r="F92" s="10">
        <f>IFERROR(_xlfn.XLOOKUP(D92,Chart_of_Accounts!$A:$A,Chart_of_Accounts!$E:$E,""),"")</f>
        <v>0</v>
      </c>
      <c r="G92" s="10"/>
      <c r="H92" s="11"/>
      <c r="I92" s="11"/>
      <c r="J92" s="11" t="str">
        <f t="shared" si="2"/>
        <v/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>
        <f>IFERROR(_xlfn.XLOOKUP(D93,Chart_of_Accounts!$A:$A,Chart_of_Accounts!$C:$C,""),"")</f>
        <v>0</v>
      </c>
      <c r="F93" s="10">
        <f>IFERROR(_xlfn.XLOOKUP(D93,Chart_of_Accounts!$A:$A,Chart_of_Accounts!$E:$E,""),"")</f>
        <v>0</v>
      </c>
      <c r="G93" s="10"/>
      <c r="H93" s="11"/>
      <c r="I93" s="11"/>
      <c r="J93" s="11" t="str">
        <f t="shared" si="2"/>
        <v/>
      </c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>
        <f>IFERROR(_xlfn.XLOOKUP(D94,Chart_of_Accounts!$A:$A,Chart_of_Accounts!$C:$C,""),"")</f>
        <v>0</v>
      </c>
      <c r="F94" s="10">
        <f>IFERROR(_xlfn.XLOOKUP(D94,Chart_of_Accounts!$A:$A,Chart_of_Accounts!$E:$E,""),"")</f>
        <v>0</v>
      </c>
      <c r="G94" s="10"/>
      <c r="H94" s="11"/>
      <c r="I94" s="11"/>
      <c r="J94" s="11" t="str">
        <f t="shared" si="2"/>
        <v/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>
        <f>IFERROR(_xlfn.XLOOKUP(D95,Chart_of_Accounts!$A:$A,Chart_of_Accounts!$C:$C,""),"")</f>
        <v>0</v>
      </c>
      <c r="F95" s="10">
        <f>IFERROR(_xlfn.XLOOKUP(D95,Chart_of_Accounts!$A:$A,Chart_of_Accounts!$E:$E,""),"")</f>
        <v>0</v>
      </c>
      <c r="G95" s="10"/>
      <c r="H95" s="11"/>
      <c r="I95" s="11"/>
      <c r="J95" s="11" t="str">
        <f t="shared" si="2"/>
        <v/>
      </c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>
        <f>IFERROR(_xlfn.XLOOKUP(D96,Chart_of_Accounts!$A:$A,Chart_of_Accounts!$C:$C,""),"")</f>
        <v>0</v>
      </c>
      <c r="F96" s="10">
        <f>IFERROR(_xlfn.XLOOKUP(D96,Chart_of_Accounts!$A:$A,Chart_of_Accounts!$E:$E,""),"")</f>
        <v>0</v>
      </c>
      <c r="G96" s="10"/>
      <c r="H96" s="11"/>
      <c r="I96" s="11"/>
      <c r="J96" s="11" t="str">
        <f t="shared" si="2"/>
        <v/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>
        <f>IFERROR(_xlfn.XLOOKUP(D97,Chart_of_Accounts!$A:$A,Chart_of_Accounts!$C:$C,""),"")</f>
        <v>0</v>
      </c>
      <c r="F97" s="10">
        <f>IFERROR(_xlfn.XLOOKUP(D97,Chart_of_Accounts!$A:$A,Chart_of_Accounts!$E:$E,""),"")</f>
        <v>0</v>
      </c>
      <c r="G97" s="10"/>
      <c r="H97" s="11"/>
      <c r="I97" s="11"/>
      <c r="J97" s="11" t="str">
        <f t="shared" si="2"/>
        <v/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>
        <f>IFERROR(_xlfn.XLOOKUP(D98,Chart_of_Accounts!$A:$A,Chart_of_Accounts!$C:$C,""),"")</f>
        <v>0</v>
      </c>
      <c r="F98" s="10">
        <f>IFERROR(_xlfn.XLOOKUP(D98,Chart_of_Accounts!$A:$A,Chart_of_Accounts!$E:$E,""),"")</f>
        <v>0</v>
      </c>
      <c r="G98" s="10"/>
      <c r="H98" s="11"/>
      <c r="I98" s="11"/>
      <c r="J98" s="11" t="str">
        <f t="shared" ref="J98:J129" si="3">IF(H98="","",H98-I98)</f>
        <v/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>
        <f>IFERROR(_xlfn.XLOOKUP(D99,Chart_of_Accounts!$A:$A,Chart_of_Accounts!$C:$C,""),"")</f>
        <v>0</v>
      </c>
      <c r="F99" s="10">
        <f>IFERROR(_xlfn.XLOOKUP(D99,Chart_of_Accounts!$A:$A,Chart_of_Accounts!$E:$E,""),"")</f>
        <v>0</v>
      </c>
      <c r="G99" s="10"/>
      <c r="H99" s="11"/>
      <c r="I99" s="11"/>
      <c r="J99" s="11" t="str">
        <f t="shared" si="3"/>
        <v/>
      </c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>
        <f>IFERROR(_xlfn.XLOOKUP(D100,Chart_of_Accounts!$A:$A,Chart_of_Accounts!$C:$C,""),"")</f>
        <v>0</v>
      </c>
      <c r="F100" s="10">
        <f>IFERROR(_xlfn.XLOOKUP(D100,Chart_of_Accounts!$A:$A,Chart_of_Accounts!$E:$E,""),"")</f>
        <v>0</v>
      </c>
      <c r="G100" s="10"/>
      <c r="H100" s="11"/>
      <c r="I100" s="11"/>
      <c r="J100" s="11" t="str">
        <f t="shared" si="3"/>
        <v/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>
        <f>IFERROR(_xlfn.XLOOKUP(D101,Chart_of_Accounts!$A:$A,Chart_of_Accounts!$C:$C,""),"")</f>
        <v>0</v>
      </c>
      <c r="F101" s="10">
        <f>IFERROR(_xlfn.XLOOKUP(D101,Chart_of_Accounts!$A:$A,Chart_of_Accounts!$E:$E,""),"")</f>
        <v>0</v>
      </c>
      <c r="G101" s="10"/>
      <c r="H101" s="11"/>
      <c r="I101" s="11"/>
      <c r="J101" s="11" t="str">
        <f t="shared" si="3"/>
        <v/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>
        <f>IFERROR(_xlfn.XLOOKUP(D102,Chart_of_Accounts!$A:$A,Chart_of_Accounts!$C:$C,""),"")</f>
        <v>0</v>
      </c>
      <c r="F102" s="10">
        <f>IFERROR(_xlfn.XLOOKUP(D102,Chart_of_Accounts!$A:$A,Chart_of_Accounts!$E:$E,""),"")</f>
        <v>0</v>
      </c>
      <c r="G102" s="10"/>
      <c r="H102" s="11"/>
      <c r="I102" s="11"/>
      <c r="J102" s="11" t="str">
        <f t="shared" si="3"/>
        <v/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>
        <f>IFERROR(_xlfn.XLOOKUP(D103,Chart_of_Accounts!$A:$A,Chart_of_Accounts!$C:$C,""),"")</f>
        <v>0</v>
      </c>
      <c r="F103" s="10">
        <f>IFERROR(_xlfn.XLOOKUP(D103,Chart_of_Accounts!$A:$A,Chart_of_Accounts!$E:$E,""),"")</f>
        <v>0</v>
      </c>
      <c r="G103" s="10"/>
      <c r="H103" s="11"/>
      <c r="I103" s="11"/>
      <c r="J103" s="11" t="str">
        <f t="shared" si="3"/>
        <v/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>
        <f>IFERROR(_xlfn.XLOOKUP(D104,Chart_of_Accounts!$A:$A,Chart_of_Accounts!$C:$C,""),"")</f>
        <v>0</v>
      </c>
      <c r="F104" s="10">
        <f>IFERROR(_xlfn.XLOOKUP(D104,Chart_of_Accounts!$A:$A,Chart_of_Accounts!$E:$E,""),"")</f>
        <v>0</v>
      </c>
      <c r="G104" s="10"/>
      <c r="H104" s="11"/>
      <c r="I104" s="11"/>
      <c r="J104" s="11" t="str">
        <f t="shared" si="3"/>
        <v/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>
        <f>IFERROR(_xlfn.XLOOKUP(D105,Chart_of_Accounts!$A:$A,Chart_of_Accounts!$C:$C,""),"")</f>
        <v>0</v>
      </c>
      <c r="F105" s="10">
        <f>IFERROR(_xlfn.XLOOKUP(D105,Chart_of_Accounts!$A:$A,Chart_of_Accounts!$E:$E,""),"")</f>
        <v>0</v>
      </c>
      <c r="G105" s="10"/>
      <c r="H105" s="11"/>
      <c r="I105" s="11"/>
      <c r="J105" s="11" t="str">
        <f t="shared" si="3"/>
        <v/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>
        <f>IFERROR(_xlfn.XLOOKUP(D106,Chart_of_Accounts!$A:$A,Chart_of_Accounts!$C:$C,""),"")</f>
        <v>0</v>
      </c>
      <c r="F106" s="10">
        <f>IFERROR(_xlfn.XLOOKUP(D106,Chart_of_Accounts!$A:$A,Chart_of_Accounts!$E:$E,""),"")</f>
        <v>0</v>
      </c>
      <c r="G106" s="10"/>
      <c r="H106" s="11"/>
      <c r="I106" s="11"/>
      <c r="J106" s="11" t="str">
        <f t="shared" si="3"/>
        <v/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>
        <f>IFERROR(_xlfn.XLOOKUP(D107,Chart_of_Accounts!$A:$A,Chart_of_Accounts!$C:$C,""),"")</f>
        <v>0</v>
      </c>
      <c r="F107" s="10">
        <f>IFERROR(_xlfn.XLOOKUP(D107,Chart_of_Accounts!$A:$A,Chart_of_Accounts!$E:$E,""),"")</f>
        <v>0</v>
      </c>
      <c r="G107" s="10"/>
      <c r="H107" s="11"/>
      <c r="I107" s="11"/>
      <c r="J107" s="11" t="str">
        <f t="shared" si="3"/>
        <v/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>
        <f>IFERROR(_xlfn.XLOOKUP(D108,Chart_of_Accounts!$A:$A,Chart_of_Accounts!$C:$C,""),"")</f>
        <v>0</v>
      </c>
      <c r="F108" s="10">
        <f>IFERROR(_xlfn.XLOOKUP(D108,Chart_of_Accounts!$A:$A,Chart_of_Accounts!$E:$E,""),"")</f>
        <v>0</v>
      </c>
      <c r="G108" s="10"/>
      <c r="H108" s="11"/>
      <c r="I108" s="11"/>
      <c r="J108" s="11" t="str">
        <f t="shared" si="3"/>
        <v/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>
        <f>IFERROR(_xlfn.XLOOKUP(D109,Chart_of_Accounts!$A:$A,Chart_of_Accounts!$C:$C,""),"")</f>
        <v>0</v>
      </c>
      <c r="F109" s="10">
        <f>IFERROR(_xlfn.XLOOKUP(D109,Chart_of_Accounts!$A:$A,Chart_of_Accounts!$E:$E,""),"")</f>
        <v>0</v>
      </c>
      <c r="G109" s="10"/>
      <c r="H109" s="11"/>
      <c r="I109" s="11"/>
      <c r="J109" s="11" t="str">
        <f t="shared" si="3"/>
        <v/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>
        <f>IFERROR(_xlfn.XLOOKUP(D110,Chart_of_Accounts!$A:$A,Chart_of_Accounts!$C:$C,""),"")</f>
        <v>0</v>
      </c>
      <c r="F110" s="10">
        <f>IFERROR(_xlfn.XLOOKUP(D110,Chart_of_Accounts!$A:$A,Chart_of_Accounts!$E:$E,""),"")</f>
        <v>0</v>
      </c>
      <c r="G110" s="10"/>
      <c r="H110" s="11"/>
      <c r="I110" s="11"/>
      <c r="J110" s="11" t="str">
        <f t="shared" si="3"/>
        <v/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>
        <f>IFERROR(_xlfn.XLOOKUP(D111,Chart_of_Accounts!$A:$A,Chart_of_Accounts!$C:$C,""),"")</f>
        <v>0</v>
      </c>
      <c r="F111" s="10">
        <f>IFERROR(_xlfn.XLOOKUP(D111,Chart_of_Accounts!$A:$A,Chart_of_Accounts!$E:$E,""),"")</f>
        <v>0</v>
      </c>
      <c r="G111" s="10"/>
      <c r="H111" s="11"/>
      <c r="I111" s="11"/>
      <c r="J111" s="11" t="str">
        <f t="shared" si="3"/>
        <v/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>
        <f>IFERROR(_xlfn.XLOOKUP(D112,Chart_of_Accounts!$A:$A,Chart_of_Accounts!$C:$C,""),"")</f>
        <v>0</v>
      </c>
      <c r="F112" s="10">
        <f>IFERROR(_xlfn.XLOOKUP(D112,Chart_of_Accounts!$A:$A,Chart_of_Accounts!$E:$E,""),"")</f>
        <v>0</v>
      </c>
      <c r="G112" s="10"/>
      <c r="H112" s="11"/>
      <c r="I112" s="11"/>
      <c r="J112" s="11" t="str">
        <f t="shared" si="3"/>
        <v/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>
        <f>IFERROR(_xlfn.XLOOKUP(D113,Chart_of_Accounts!$A:$A,Chart_of_Accounts!$C:$C,""),"")</f>
        <v>0</v>
      </c>
      <c r="F113" s="10">
        <f>IFERROR(_xlfn.XLOOKUP(D113,Chart_of_Accounts!$A:$A,Chart_of_Accounts!$E:$E,""),"")</f>
        <v>0</v>
      </c>
      <c r="G113" s="10"/>
      <c r="H113" s="11"/>
      <c r="I113" s="11"/>
      <c r="J113" s="11" t="str">
        <f t="shared" si="3"/>
        <v/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>
        <f>IFERROR(_xlfn.XLOOKUP(D114,Chart_of_Accounts!$A:$A,Chart_of_Accounts!$C:$C,""),"")</f>
        <v>0</v>
      </c>
      <c r="F114" s="10">
        <f>IFERROR(_xlfn.XLOOKUP(D114,Chart_of_Accounts!$A:$A,Chart_of_Accounts!$E:$E,""),"")</f>
        <v>0</v>
      </c>
      <c r="G114" s="10"/>
      <c r="H114" s="11"/>
      <c r="I114" s="11"/>
      <c r="J114" s="11" t="str">
        <f t="shared" si="3"/>
        <v/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>
        <f>IFERROR(_xlfn.XLOOKUP(D115,Chart_of_Accounts!$A:$A,Chart_of_Accounts!$C:$C,""),"")</f>
        <v>0</v>
      </c>
      <c r="F115" s="10">
        <f>IFERROR(_xlfn.XLOOKUP(D115,Chart_of_Accounts!$A:$A,Chart_of_Accounts!$E:$E,""),"")</f>
        <v>0</v>
      </c>
      <c r="G115" s="10"/>
      <c r="H115" s="11"/>
      <c r="I115" s="11"/>
      <c r="J115" s="11" t="str">
        <f t="shared" si="3"/>
        <v/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>
        <f>IFERROR(_xlfn.XLOOKUP(D116,Chart_of_Accounts!$A:$A,Chart_of_Accounts!$C:$C,""),"")</f>
        <v>0</v>
      </c>
      <c r="F116" s="10">
        <f>IFERROR(_xlfn.XLOOKUP(D116,Chart_of_Accounts!$A:$A,Chart_of_Accounts!$E:$E,""),"")</f>
        <v>0</v>
      </c>
      <c r="G116" s="10"/>
      <c r="H116" s="11"/>
      <c r="I116" s="11"/>
      <c r="J116" s="11" t="str">
        <f t="shared" si="3"/>
        <v/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>
        <f>IFERROR(_xlfn.XLOOKUP(D117,Chart_of_Accounts!$A:$A,Chart_of_Accounts!$C:$C,""),"")</f>
        <v>0</v>
      </c>
      <c r="F117" s="10">
        <f>IFERROR(_xlfn.XLOOKUP(D117,Chart_of_Accounts!$A:$A,Chart_of_Accounts!$E:$E,""),"")</f>
        <v>0</v>
      </c>
      <c r="G117" s="10"/>
      <c r="H117" s="11"/>
      <c r="I117" s="11"/>
      <c r="J117" s="11" t="str">
        <f t="shared" si="3"/>
        <v/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>
        <f>IFERROR(_xlfn.XLOOKUP(D118,Chart_of_Accounts!$A:$A,Chart_of_Accounts!$C:$C,""),"")</f>
        <v>0</v>
      </c>
      <c r="F118" s="10">
        <f>IFERROR(_xlfn.XLOOKUP(D118,Chart_of_Accounts!$A:$A,Chart_of_Accounts!$E:$E,""),"")</f>
        <v>0</v>
      </c>
      <c r="G118" s="10"/>
      <c r="H118" s="11"/>
      <c r="I118" s="11"/>
      <c r="J118" s="11" t="str">
        <f t="shared" si="3"/>
        <v/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>
        <f>IFERROR(_xlfn.XLOOKUP(D119,Chart_of_Accounts!$A:$A,Chart_of_Accounts!$C:$C,""),"")</f>
        <v>0</v>
      </c>
      <c r="F119" s="10">
        <f>IFERROR(_xlfn.XLOOKUP(D119,Chart_of_Accounts!$A:$A,Chart_of_Accounts!$E:$E,""),"")</f>
        <v>0</v>
      </c>
      <c r="G119" s="10"/>
      <c r="H119" s="11"/>
      <c r="I119" s="11"/>
      <c r="J119" s="11" t="str">
        <f t="shared" si="3"/>
        <v/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>
        <f>IFERROR(_xlfn.XLOOKUP(D120,Chart_of_Accounts!$A:$A,Chart_of_Accounts!$C:$C,""),"")</f>
        <v>0</v>
      </c>
      <c r="F120" s="10">
        <f>IFERROR(_xlfn.XLOOKUP(D120,Chart_of_Accounts!$A:$A,Chart_of_Accounts!$E:$E,""),"")</f>
        <v>0</v>
      </c>
      <c r="G120" s="10"/>
      <c r="H120" s="11"/>
      <c r="I120" s="11"/>
      <c r="J120" s="11" t="str">
        <f t="shared" si="3"/>
        <v/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>
        <f>IFERROR(_xlfn.XLOOKUP(D121,Chart_of_Accounts!$A:$A,Chart_of_Accounts!$C:$C,""),"")</f>
        <v>0</v>
      </c>
      <c r="F121" s="10">
        <f>IFERROR(_xlfn.XLOOKUP(D121,Chart_of_Accounts!$A:$A,Chart_of_Accounts!$E:$E,""),"")</f>
        <v>0</v>
      </c>
      <c r="G121" s="10"/>
      <c r="H121" s="11"/>
      <c r="I121" s="11"/>
      <c r="J121" s="11" t="str">
        <f t="shared" si="3"/>
        <v/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>
        <f>IFERROR(_xlfn.XLOOKUP(D122,Chart_of_Accounts!$A:$A,Chart_of_Accounts!$C:$C,""),"")</f>
        <v>0</v>
      </c>
      <c r="F122" s="10">
        <f>IFERROR(_xlfn.XLOOKUP(D122,Chart_of_Accounts!$A:$A,Chart_of_Accounts!$E:$E,""),"")</f>
        <v>0</v>
      </c>
      <c r="G122" s="10"/>
      <c r="H122" s="11"/>
      <c r="I122" s="11"/>
      <c r="J122" s="11" t="str">
        <f t="shared" si="3"/>
        <v/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>
        <f>IFERROR(_xlfn.XLOOKUP(D123,Chart_of_Accounts!$A:$A,Chart_of_Accounts!$C:$C,""),"")</f>
        <v>0</v>
      </c>
      <c r="F123" s="10">
        <f>IFERROR(_xlfn.XLOOKUP(D123,Chart_of_Accounts!$A:$A,Chart_of_Accounts!$E:$E,""),"")</f>
        <v>0</v>
      </c>
      <c r="G123" s="10"/>
      <c r="H123" s="11"/>
      <c r="I123" s="11"/>
      <c r="J123" s="11" t="str">
        <f t="shared" si="3"/>
        <v/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>
        <f>IFERROR(_xlfn.XLOOKUP(D124,Chart_of_Accounts!$A:$A,Chart_of_Accounts!$C:$C,""),"")</f>
        <v>0</v>
      </c>
      <c r="F124" s="10">
        <f>IFERROR(_xlfn.XLOOKUP(D124,Chart_of_Accounts!$A:$A,Chart_of_Accounts!$E:$E,""),"")</f>
        <v>0</v>
      </c>
      <c r="G124" s="10"/>
      <c r="H124" s="11"/>
      <c r="I124" s="11"/>
      <c r="J124" s="11" t="str">
        <f t="shared" si="3"/>
        <v/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>
        <f>IFERROR(_xlfn.XLOOKUP(D125,Chart_of_Accounts!$A:$A,Chart_of_Accounts!$C:$C,""),"")</f>
        <v>0</v>
      </c>
      <c r="F125" s="10">
        <f>IFERROR(_xlfn.XLOOKUP(D125,Chart_of_Accounts!$A:$A,Chart_of_Accounts!$E:$E,""),"")</f>
        <v>0</v>
      </c>
      <c r="G125" s="10"/>
      <c r="H125" s="11"/>
      <c r="I125" s="11"/>
      <c r="J125" s="11" t="str">
        <f t="shared" si="3"/>
        <v/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>
        <f>IFERROR(_xlfn.XLOOKUP(D126,Chart_of_Accounts!$A:$A,Chart_of_Accounts!$C:$C,""),"")</f>
        <v>0</v>
      </c>
      <c r="F126" s="10">
        <f>IFERROR(_xlfn.XLOOKUP(D126,Chart_of_Accounts!$A:$A,Chart_of_Accounts!$E:$E,""),"")</f>
        <v>0</v>
      </c>
      <c r="G126" s="10"/>
      <c r="H126" s="11"/>
      <c r="I126" s="11"/>
      <c r="J126" s="11" t="str">
        <f t="shared" si="3"/>
        <v/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>
        <f>IFERROR(_xlfn.XLOOKUP(D127,Chart_of_Accounts!$A:$A,Chart_of_Accounts!$C:$C,""),"")</f>
        <v>0</v>
      </c>
      <c r="F127" s="10">
        <f>IFERROR(_xlfn.XLOOKUP(D127,Chart_of_Accounts!$A:$A,Chart_of_Accounts!$E:$E,""),"")</f>
        <v>0</v>
      </c>
      <c r="G127" s="10"/>
      <c r="H127" s="11"/>
      <c r="I127" s="11"/>
      <c r="J127" s="11" t="str">
        <f t="shared" si="3"/>
        <v/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>
        <f>IFERROR(_xlfn.XLOOKUP(D128,Chart_of_Accounts!$A:$A,Chart_of_Accounts!$C:$C,""),"")</f>
        <v>0</v>
      </c>
      <c r="F128" s="10">
        <f>IFERROR(_xlfn.XLOOKUP(D128,Chart_of_Accounts!$A:$A,Chart_of_Accounts!$E:$E,""),"")</f>
        <v>0</v>
      </c>
      <c r="G128" s="10"/>
      <c r="H128" s="11"/>
      <c r="I128" s="11"/>
      <c r="J128" s="11" t="str">
        <f t="shared" si="3"/>
        <v/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>
        <f>IFERROR(_xlfn.XLOOKUP(D129,Chart_of_Accounts!$A:$A,Chart_of_Accounts!$C:$C,""),"")</f>
        <v>0</v>
      </c>
      <c r="F129" s="10">
        <f>IFERROR(_xlfn.XLOOKUP(D129,Chart_of_Accounts!$A:$A,Chart_of_Accounts!$E:$E,""),"")</f>
        <v>0</v>
      </c>
      <c r="G129" s="10"/>
      <c r="H129" s="11"/>
      <c r="I129" s="11"/>
      <c r="J129" s="11" t="str">
        <f t="shared" si="3"/>
        <v/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>
        <f>IFERROR(_xlfn.XLOOKUP(D130,Chart_of_Accounts!$A:$A,Chart_of_Accounts!$C:$C,""),"")</f>
        <v>0</v>
      </c>
      <c r="F130" s="10">
        <f>IFERROR(_xlfn.XLOOKUP(D130,Chart_of_Accounts!$A:$A,Chart_of_Accounts!$E:$E,""),"")</f>
        <v>0</v>
      </c>
      <c r="G130" s="10"/>
      <c r="H130" s="11"/>
      <c r="I130" s="11"/>
      <c r="J130" s="11" t="str">
        <f t="shared" ref="J130:J161" si="4">IF(H130="","",H130-I130)</f>
        <v/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>
        <f>IFERROR(_xlfn.XLOOKUP(D131,Chart_of_Accounts!$A:$A,Chart_of_Accounts!$C:$C,""),"")</f>
        <v>0</v>
      </c>
      <c r="F131" s="10">
        <f>IFERROR(_xlfn.XLOOKUP(D131,Chart_of_Accounts!$A:$A,Chart_of_Accounts!$E:$E,""),"")</f>
        <v>0</v>
      </c>
      <c r="G131" s="10"/>
      <c r="H131" s="11"/>
      <c r="I131" s="11"/>
      <c r="J131" s="11" t="str">
        <f t="shared" si="4"/>
        <v/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>
        <f>IFERROR(_xlfn.XLOOKUP(D132,Chart_of_Accounts!$A:$A,Chart_of_Accounts!$C:$C,""),"")</f>
        <v>0</v>
      </c>
      <c r="F132" s="10">
        <f>IFERROR(_xlfn.XLOOKUP(D132,Chart_of_Accounts!$A:$A,Chart_of_Accounts!$E:$E,""),"")</f>
        <v>0</v>
      </c>
      <c r="G132" s="10"/>
      <c r="H132" s="11"/>
      <c r="I132" s="11"/>
      <c r="J132" s="11" t="str">
        <f t="shared" si="4"/>
        <v/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>
        <f>IFERROR(_xlfn.XLOOKUP(D133,Chart_of_Accounts!$A:$A,Chart_of_Accounts!$C:$C,""),"")</f>
        <v>0</v>
      </c>
      <c r="F133" s="10">
        <f>IFERROR(_xlfn.XLOOKUP(D133,Chart_of_Accounts!$A:$A,Chart_of_Accounts!$E:$E,""),"")</f>
        <v>0</v>
      </c>
      <c r="G133" s="10"/>
      <c r="H133" s="11"/>
      <c r="I133" s="11"/>
      <c r="J133" s="11" t="str">
        <f t="shared" si="4"/>
        <v/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>
        <f>IFERROR(_xlfn.XLOOKUP(D134,Chart_of_Accounts!$A:$A,Chart_of_Accounts!$C:$C,""),"")</f>
        <v>0</v>
      </c>
      <c r="F134" s="10">
        <f>IFERROR(_xlfn.XLOOKUP(D134,Chart_of_Accounts!$A:$A,Chart_of_Accounts!$E:$E,""),"")</f>
        <v>0</v>
      </c>
      <c r="G134" s="10"/>
      <c r="H134" s="11"/>
      <c r="I134" s="11"/>
      <c r="J134" s="11" t="str">
        <f t="shared" si="4"/>
        <v/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>
        <f>IFERROR(_xlfn.XLOOKUP(D135,Chart_of_Accounts!$A:$A,Chart_of_Accounts!$C:$C,""),"")</f>
        <v>0</v>
      </c>
      <c r="F135" s="10">
        <f>IFERROR(_xlfn.XLOOKUP(D135,Chart_of_Accounts!$A:$A,Chart_of_Accounts!$E:$E,""),"")</f>
        <v>0</v>
      </c>
      <c r="G135" s="10"/>
      <c r="H135" s="11"/>
      <c r="I135" s="11"/>
      <c r="J135" s="11" t="str">
        <f t="shared" si="4"/>
        <v/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>
        <f>IFERROR(_xlfn.XLOOKUP(D136,Chart_of_Accounts!$A:$A,Chart_of_Accounts!$C:$C,""),"")</f>
        <v>0</v>
      </c>
      <c r="F136" s="10">
        <f>IFERROR(_xlfn.XLOOKUP(D136,Chart_of_Accounts!$A:$A,Chart_of_Accounts!$E:$E,""),"")</f>
        <v>0</v>
      </c>
      <c r="G136" s="10"/>
      <c r="H136" s="11"/>
      <c r="I136" s="11"/>
      <c r="J136" s="11" t="str">
        <f t="shared" si="4"/>
        <v/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>
        <f>IFERROR(_xlfn.XLOOKUP(D137,Chart_of_Accounts!$A:$A,Chart_of_Accounts!$C:$C,""),"")</f>
        <v>0</v>
      </c>
      <c r="F137" s="10">
        <f>IFERROR(_xlfn.XLOOKUP(D137,Chart_of_Accounts!$A:$A,Chart_of_Accounts!$E:$E,""),"")</f>
        <v>0</v>
      </c>
      <c r="G137" s="10"/>
      <c r="H137" s="11"/>
      <c r="I137" s="11"/>
      <c r="J137" s="11" t="str">
        <f t="shared" si="4"/>
        <v/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>
        <f>IFERROR(_xlfn.XLOOKUP(D138,Chart_of_Accounts!$A:$A,Chart_of_Accounts!$C:$C,""),"")</f>
        <v>0</v>
      </c>
      <c r="F138" s="10">
        <f>IFERROR(_xlfn.XLOOKUP(D138,Chart_of_Accounts!$A:$A,Chart_of_Accounts!$E:$E,""),"")</f>
        <v>0</v>
      </c>
      <c r="G138" s="10"/>
      <c r="H138" s="11"/>
      <c r="I138" s="11"/>
      <c r="J138" s="11" t="str">
        <f t="shared" si="4"/>
        <v/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>
        <f>IFERROR(_xlfn.XLOOKUP(D139,Chart_of_Accounts!$A:$A,Chart_of_Accounts!$C:$C,""),"")</f>
        <v>0</v>
      </c>
      <c r="F139" s="10">
        <f>IFERROR(_xlfn.XLOOKUP(D139,Chart_of_Accounts!$A:$A,Chart_of_Accounts!$E:$E,""),"")</f>
        <v>0</v>
      </c>
      <c r="G139" s="10"/>
      <c r="H139" s="11"/>
      <c r="I139" s="11"/>
      <c r="J139" s="11" t="str">
        <f t="shared" si="4"/>
        <v/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>
        <f>IFERROR(_xlfn.XLOOKUP(D140,Chart_of_Accounts!$A:$A,Chart_of_Accounts!$C:$C,""),"")</f>
        <v>0</v>
      </c>
      <c r="F140" s="10">
        <f>IFERROR(_xlfn.XLOOKUP(D140,Chart_of_Accounts!$A:$A,Chart_of_Accounts!$E:$E,""),"")</f>
        <v>0</v>
      </c>
      <c r="G140" s="10"/>
      <c r="H140" s="11"/>
      <c r="I140" s="11"/>
      <c r="J140" s="11" t="str">
        <f t="shared" si="4"/>
        <v/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>
        <f>IFERROR(_xlfn.XLOOKUP(D141,Chart_of_Accounts!$A:$A,Chart_of_Accounts!$C:$C,""),"")</f>
        <v>0</v>
      </c>
      <c r="F141" s="10">
        <f>IFERROR(_xlfn.XLOOKUP(D141,Chart_of_Accounts!$A:$A,Chart_of_Accounts!$E:$E,""),"")</f>
        <v>0</v>
      </c>
      <c r="G141" s="10"/>
      <c r="H141" s="11"/>
      <c r="I141" s="11"/>
      <c r="J141" s="11" t="str">
        <f t="shared" si="4"/>
        <v/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>
        <f>IFERROR(_xlfn.XLOOKUP(D142,Chart_of_Accounts!$A:$A,Chart_of_Accounts!$C:$C,""),"")</f>
        <v>0</v>
      </c>
      <c r="F142" s="10">
        <f>IFERROR(_xlfn.XLOOKUP(D142,Chart_of_Accounts!$A:$A,Chart_of_Accounts!$E:$E,""),"")</f>
        <v>0</v>
      </c>
      <c r="G142" s="10"/>
      <c r="H142" s="11"/>
      <c r="I142" s="11"/>
      <c r="J142" s="11" t="str">
        <f t="shared" si="4"/>
        <v/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>
        <f>IFERROR(_xlfn.XLOOKUP(D143,Chart_of_Accounts!$A:$A,Chart_of_Accounts!$C:$C,""),"")</f>
        <v>0</v>
      </c>
      <c r="F143" s="10">
        <f>IFERROR(_xlfn.XLOOKUP(D143,Chart_of_Accounts!$A:$A,Chart_of_Accounts!$E:$E,""),"")</f>
        <v>0</v>
      </c>
      <c r="G143" s="10"/>
      <c r="H143" s="11"/>
      <c r="I143" s="11"/>
      <c r="J143" s="11" t="str">
        <f t="shared" si="4"/>
        <v/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>
        <f>IFERROR(_xlfn.XLOOKUP(D144,Chart_of_Accounts!$A:$A,Chart_of_Accounts!$C:$C,""),"")</f>
        <v>0</v>
      </c>
      <c r="F144" s="10">
        <f>IFERROR(_xlfn.XLOOKUP(D144,Chart_of_Accounts!$A:$A,Chart_of_Accounts!$E:$E,""),"")</f>
        <v>0</v>
      </c>
      <c r="G144" s="10"/>
      <c r="H144" s="11"/>
      <c r="I144" s="11"/>
      <c r="J144" s="11" t="str">
        <f t="shared" si="4"/>
        <v/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>
        <f>IFERROR(_xlfn.XLOOKUP(D145,Chart_of_Accounts!$A:$A,Chart_of_Accounts!$C:$C,""),"")</f>
        <v>0</v>
      </c>
      <c r="F145" s="10">
        <f>IFERROR(_xlfn.XLOOKUP(D145,Chart_of_Accounts!$A:$A,Chart_of_Accounts!$E:$E,""),"")</f>
        <v>0</v>
      </c>
      <c r="G145" s="10"/>
      <c r="H145" s="11"/>
      <c r="I145" s="11"/>
      <c r="J145" s="11" t="str">
        <f t="shared" si="4"/>
        <v/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>
        <f>IFERROR(_xlfn.XLOOKUP(D146,Chart_of_Accounts!$A:$A,Chart_of_Accounts!$C:$C,""),"")</f>
        <v>0</v>
      </c>
      <c r="F146" s="10">
        <f>IFERROR(_xlfn.XLOOKUP(D146,Chart_of_Accounts!$A:$A,Chart_of_Accounts!$E:$E,""),"")</f>
        <v>0</v>
      </c>
      <c r="G146" s="10"/>
      <c r="H146" s="11"/>
      <c r="I146" s="11"/>
      <c r="J146" s="11" t="str">
        <f t="shared" si="4"/>
        <v/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>
        <f>IFERROR(_xlfn.XLOOKUP(D147,Chart_of_Accounts!$A:$A,Chart_of_Accounts!$C:$C,""),"")</f>
        <v>0</v>
      </c>
      <c r="F147" s="10">
        <f>IFERROR(_xlfn.XLOOKUP(D147,Chart_of_Accounts!$A:$A,Chart_of_Accounts!$E:$E,""),"")</f>
        <v>0</v>
      </c>
      <c r="G147" s="10"/>
      <c r="H147" s="11"/>
      <c r="I147" s="11"/>
      <c r="J147" s="11" t="str">
        <f t="shared" si="4"/>
        <v/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>
        <f>IFERROR(_xlfn.XLOOKUP(D148,Chart_of_Accounts!$A:$A,Chart_of_Accounts!$C:$C,""),"")</f>
        <v>0</v>
      </c>
      <c r="F148" s="10">
        <f>IFERROR(_xlfn.XLOOKUP(D148,Chart_of_Accounts!$A:$A,Chart_of_Accounts!$E:$E,""),"")</f>
        <v>0</v>
      </c>
      <c r="G148" s="10"/>
      <c r="H148" s="11"/>
      <c r="I148" s="11"/>
      <c r="J148" s="11" t="str">
        <f t="shared" si="4"/>
        <v/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>
        <f>IFERROR(_xlfn.XLOOKUP(D149,Chart_of_Accounts!$A:$A,Chart_of_Accounts!$C:$C,""),"")</f>
        <v>0</v>
      </c>
      <c r="F149" s="10">
        <f>IFERROR(_xlfn.XLOOKUP(D149,Chart_of_Accounts!$A:$A,Chart_of_Accounts!$E:$E,""),"")</f>
        <v>0</v>
      </c>
      <c r="G149" s="10"/>
      <c r="H149" s="11"/>
      <c r="I149" s="11"/>
      <c r="J149" s="11" t="str">
        <f t="shared" si="4"/>
        <v/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>
        <f>IFERROR(_xlfn.XLOOKUP(D150,Chart_of_Accounts!$A:$A,Chart_of_Accounts!$C:$C,""),"")</f>
        <v>0</v>
      </c>
      <c r="F150" s="10">
        <f>IFERROR(_xlfn.XLOOKUP(D150,Chart_of_Accounts!$A:$A,Chart_of_Accounts!$E:$E,""),"")</f>
        <v>0</v>
      </c>
      <c r="G150" s="10"/>
      <c r="H150" s="11"/>
      <c r="I150" s="11"/>
      <c r="J150" s="11" t="str">
        <f t="shared" si="4"/>
        <v/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>
        <f>IFERROR(_xlfn.XLOOKUP(D151,Chart_of_Accounts!$A:$A,Chart_of_Accounts!$C:$C,""),"")</f>
        <v>0</v>
      </c>
      <c r="F151" s="10">
        <f>IFERROR(_xlfn.XLOOKUP(D151,Chart_of_Accounts!$A:$A,Chart_of_Accounts!$E:$E,""),"")</f>
        <v>0</v>
      </c>
      <c r="G151" s="10"/>
      <c r="H151" s="11"/>
      <c r="I151" s="11"/>
      <c r="J151" s="11" t="str">
        <f t="shared" si="4"/>
        <v/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>
        <f>IFERROR(_xlfn.XLOOKUP(D152,Chart_of_Accounts!$A:$A,Chart_of_Accounts!$C:$C,""),"")</f>
        <v>0</v>
      </c>
      <c r="F152" s="10">
        <f>IFERROR(_xlfn.XLOOKUP(D152,Chart_of_Accounts!$A:$A,Chart_of_Accounts!$E:$E,""),"")</f>
        <v>0</v>
      </c>
      <c r="G152" s="10"/>
      <c r="H152" s="11"/>
      <c r="I152" s="11"/>
      <c r="J152" s="11" t="str">
        <f t="shared" si="4"/>
        <v/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>
        <f>IFERROR(_xlfn.XLOOKUP(D153,Chart_of_Accounts!$A:$A,Chart_of_Accounts!$C:$C,""),"")</f>
        <v>0</v>
      </c>
      <c r="F153" s="10">
        <f>IFERROR(_xlfn.XLOOKUP(D153,Chart_of_Accounts!$A:$A,Chart_of_Accounts!$E:$E,""),"")</f>
        <v>0</v>
      </c>
      <c r="G153" s="10"/>
      <c r="H153" s="11"/>
      <c r="I153" s="11"/>
      <c r="J153" s="11" t="str">
        <f t="shared" si="4"/>
        <v/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>
        <f>IFERROR(_xlfn.XLOOKUP(D154,Chart_of_Accounts!$A:$A,Chart_of_Accounts!$C:$C,""),"")</f>
        <v>0</v>
      </c>
      <c r="F154" s="10">
        <f>IFERROR(_xlfn.XLOOKUP(D154,Chart_of_Accounts!$A:$A,Chart_of_Accounts!$E:$E,""),"")</f>
        <v>0</v>
      </c>
      <c r="G154" s="10"/>
      <c r="H154" s="11"/>
      <c r="I154" s="11"/>
      <c r="J154" s="11" t="str">
        <f t="shared" si="4"/>
        <v/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>
        <f>IFERROR(_xlfn.XLOOKUP(D155,Chart_of_Accounts!$A:$A,Chart_of_Accounts!$C:$C,""),"")</f>
        <v>0</v>
      </c>
      <c r="F155" s="10">
        <f>IFERROR(_xlfn.XLOOKUP(D155,Chart_of_Accounts!$A:$A,Chart_of_Accounts!$E:$E,""),"")</f>
        <v>0</v>
      </c>
      <c r="G155" s="10"/>
      <c r="H155" s="11"/>
      <c r="I155" s="11"/>
      <c r="J155" s="11" t="str">
        <f t="shared" si="4"/>
        <v/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>
        <f>IFERROR(_xlfn.XLOOKUP(D156,Chart_of_Accounts!$A:$A,Chart_of_Accounts!$C:$C,""),"")</f>
        <v>0</v>
      </c>
      <c r="F156" s="10">
        <f>IFERROR(_xlfn.XLOOKUP(D156,Chart_of_Accounts!$A:$A,Chart_of_Accounts!$E:$E,""),"")</f>
        <v>0</v>
      </c>
      <c r="G156" s="10"/>
      <c r="H156" s="11"/>
      <c r="I156" s="11"/>
      <c r="J156" s="11" t="str">
        <f t="shared" si="4"/>
        <v/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>
        <f>IFERROR(_xlfn.XLOOKUP(D157,Chart_of_Accounts!$A:$A,Chart_of_Accounts!$C:$C,""),"")</f>
        <v>0</v>
      </c>
      <c r="F157" s="10">
        <f>IFERROR(_xlfn.XLOOKUP(D157,Chart_of_Accounts!$A:$A,Chart_of_Accounts!$E:$E,""),"")</f>
        <v>0</v>
      </c>
      <c r="G157" s="10"/>
      <c r="H157" s="11"/>
      <c r="I157" s="11"/>
      <c r="J157" s="11" t="str">
        <f t="shared" si="4"/>
        <v/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>
        <f>IFERROR(_xlfn.XLOOKUP(D158,Chart_of_Accounts!$A:$A,Chart_of_Accounts!$C:$C,""),"")</f>
        <v>0</v>
      </c>
      <c r="F158" s="10">
        <f>IFERROR(_xlfn.XLOOKUP(D158,Chart_of_Accounts!$A:$A,Chart_of_Accounts!$E:$E,""),"")</f>
        <v>0</v>
      </c>
      <c r="G158" s="10"/>
      <c r="H158" s="11"/>
      <c r="I158" s="11"/>
      <c r="J158" s="11" t="str">
        <f t="shared" si="4"/>
        <v/>
      </c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>
        <f>IFERROR(_xlfn.XLOOKUP(D159,Chart_of_Accounts!$A:$A,Chart_of_Accounts!$C:$C,""),"")</f>
        <v>0</v>
      </c>
      <c r="F159" s="10">
        <f>IFERROR(_xlfn.XLOOKUP(D159,Chart_of_Accounts!$A:$A,Chart_of_Accounts!$E:$E,""),"")</f>
        <v>0</v>
      </c>
      <c r="G159" s="10"/>
      <c r="H159" s="11"/>
      <c r="I159" s="11"/>
      <c r="J159" s="11" t="str">
        <f t="shared" si="4"/>
        <v/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>
        <f>IFERROR(_xlfn.XLOOKUP(D160,Chart_of_Accounts!$A:$A,Chart_of_Accounts!$C:$C,""),"")</f>
        <v>0</v>
      </c>
      <c r="F160" s="10">
        <f>IFERROR(_xlfn.XLOOKUP(D160,Chart_of_Accounts!$A:$A,Chart_of_Accounts!$E:$E,""),"")</f>
        <v>0</v>
      </c>
      <c r="G160" s="10"/>
      <c r="H160" s="11"/>
      <c r="I160" s="11"/>
      <c r="J160" s="11" t="str">
        <f t="shared" si="4"/>
        <v/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>
        <f>IFERROR(_xlfn.XLOOKUP(D161,Chart_of_Accounts!$A:$A,Chart_of_Accounts!$C:$C,""),"")</f>
        <v>0</v>
      </c>
      <c r="F161" s="10">
        <f>IFERROR(_xlfn.XLOOKUP(D161,Chart_of_Accounts!$A:$A,Chart_of_Accounts!$E:$E,""),"")</f>
        <v>0</v>
      </c>
      <c r="G161" s="10"/>
      <c r="H161" s="11"/>
      <c r="I161" s="11"/>
      <c r="J161" s="11" t="str">
        <f t="shared" si="4"/>
        <v/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>
        <f>IFERROR(_xlfn.XLOOKUP(D162,Chart_of_Accounts!$A:$A,Chart_of_Accounts!$C:$C,""),"")</f>
        <v>0</v>
      </c>
      <c r="F162" s="10">
        <f>IFERROR(_xlfn.XLOOKUP(D162,Chart_of_Accounts!$A:$A,Chart_of_Accounts!$E:$E,""),"")</f>
        <v>0</v>
      </c>
      <c r="G162" s="10"/>
      <c r="H162" s="11"/>
      <c r="I162" s="11"/>
      <c r="J162" s="11" t="str">
        <f t="shared" ref="J162:J193" si="5">IF(H162="","",H162-I162)</f>
        <v/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>
        <f>IFERROR(_xlfn.XLOOKUP(D163,Chart_of_Accounts!$A:$A,Chart_of_Accounts!$C:$C,""),"")</f>
        <v>0</v>
      </c>
      <c r="F163" s="10">
        <f>IFERROR(_xlfn.XLOOKUP(D163,Chart_of_Accounts!$A:$A,Chart_of_Accounts!$E:$E,""),"")</f>
        <v>0</v>
      </c>
      <c r="G163" s="10"/>
      <c r="H163" s="11"/>
      <c r="I163" s="11"/>
      <c r="J163" s="11" t="str">
        <f t="shared" si="5"/>
        <v/>
      </c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>
        <f>IFERROR(_xlfn.XLOOKUP(D164,Chart_of_Accounts!$A:$A,Chart_of_Accounts!$C:$C,""),"")</f>
        <v>0</v>
      </c>
      <c r="F164" s="10">
        <f>IFERROR(_xlfn.XLOOKUP(D164,Chart_of_Accounts!$A:$A,Chart_of_Accounts!$E:$E,""),"")</f>
        <v>0</v>
      </c>
      <c r="G164" s="10"/>
      <c r="H164" s="11"/>
      <c r="I164" s="11"/>
      <c r="J164" s="11" t="str">
        <f t="shared" si="5"/>
        <v/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>
        <f>IFERROR(_xlfn.XLOOKUP(D165,Chart_of_Accounts!$A:$A,Chart_of_Accounts!$C:$C,""),"")</f>
        <v>0</v>
      </c>
      <c r="F165" s="10">
        <f>IFERROR(_xlfn.XLOOKUP(D165,Chart_of_Accounts!$A:$A,Chart_of_Accounts!$E:$E,""),"")</f>
        <v>0</v>
      </c>
      <c r="G165" s="10"/>
      <c r="H165" s="11"/>
      <c r="I165" s="11"/>
      <c r="J165" s="11" t="str">
        <f t="shared" si="5"/>
        <v/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>
        <f>IFERROR(_xlfn.XLOOKUP(D166,Chart_of_Accounts!$A:$A,Chart_of_Accounts!$C:$C,""),"")</f>
        <v>0</v>
      </c>
      <c r="F166" s="10">
        <f>IFERROR(_xlfn.XLOOKUP(D166,Chart_of_Accounts!$A:$A,Chart_of_Accounts!$E:$E,""),"")</f>
        <v>0</v>
      </c>
      <c r="G166" s="10"/>
      <c r="H166" s="11"/>
      <c r="I166" s="11"/>
      <c r="J166" s="11" t="str">
        <f t="shared" si="5"/>
        <v/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>
        <f>IFERROR(_xlfn.XLOOKUP(D167,Chart_of_Accounts!$A:$A,Chart_of_Accounts!$C:$C,""),"")</f>
        <v>0</v>
      </c>
      <c r="F167" s="10">
        <f>IFERROR(_xlfn.XLOOKUP(D167,Chart_of_Accounts!$A:$A,Chart_of_Accounts!$E:$E,""),"")</f>
        <v>0</v>
      </c>
      <c r="G167" s="10"/>
      <c r="H167" s="11"/>
      <c r="I167" s="11"/>
      <c r="J167" s="11" t="str">
        <f t="shared" si="5"/>
        <v/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>
        <f>IFERROR(_xlfn.XLOOKUP(D168,Chart_of_Accounts!$A:$A,Chart_of_Accounts!$C:$C,""),"")</f>
        <v>0</v>
      </c>
      <c r="F168" s="10">
        <f>IFERROR(_xlfn.XLOOKUP(D168,Chart_of_Accounts!$A:$A,Chart_of_Accounts!$E:$E,""),"")</f>
        <v>0</v>
      </c>
      <c r="G168" s="10"/>
      <c r="H168" s="11"/>
      <c r="I168" s="11"/>
      <c r="J168" s="11" t="str">
        <f t="shared" si="5"/>
        <v/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>
        <f>IFERROR(_xlfn.XLOOKUP(D169,Chart_of_Accounts!$A:$A,Chart_of_Accounts!$C:$C,""),"")</f>
        <v>0</v>
      </c>
      <c r="F169" s="10">
        <f>IFERROR(_xlfn.XLOOKUP(D169,Chart_of_Accounts!$A:$A,Chart_of_Accounts!$E:$E,""),"")</f>
        <v>0</v>
      </c>
      <c r="G169" s="10"/>
      <c r="H169" s="11"/>
      <c r="I169" s="11"/>
      <c r="J169" s="11" t="str">
        <f t="shared" si="5"/>
        <v/>
      </c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>
        <f>IFERROR(_xlfn.XLOOKUP(D170,Chart_of_Accounts!$A:$A,Chart_of_Accounts!$C:$C,""),"")</f>
        <v>0</v>
      </c>
      <c r="F170" s="10">
        <f>IFERROR(_xlfn.XLOOKUP(D170,Chart_of_Accounts!$A:$A,Chart_of_Accounts!$E:$E,""),"")</f>
        <v>0</v>
      </c>
      <c r="G170" s="10"/>
      <c r="H170" s="11"/>
      <c r="I170" s="11"/>
      <c r="J170" s="11" t="str">
        <f t="shared" si="5"/>
        <v/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>
        <f>IFERROR(_xlfn.XLOOKUP(D171,Chart_of_Accounts!$A:$A,Chart_of_Accounts!$C:$C,""),"")</f>
        <v>0</v>
      </c>
      <c r="F171" s="10">
        <f>IFERROR(_xlfn.XLOOKUP(D171,Chart_of_Accounts!$A:$A,Chart_of_Accounts!$E:$E,""),"")</f>
        <v>0</v>
      </c>
      <c r="G171" s="10"/>
      <c r="H171" s="11"/>
      <c r="I171" s="11"/>
      <c r="J171" s="11" t="str">
        <f t="shared" si="5"/>
        <v/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>
        <f>IFERROR(_xlfn.XLOOKUP(D172,Chart_of_Accounts!$A:$A,Chart_of_Accounts!$C:$C,""),"")</f>
        <v>0</v>
      </c>
      <c r="F172" s="10">
        <f>IFERROR(_xlfn.XLOOKUP(D172,Chart_of_Accounts!$A:$A,Chart_of_Accounts!$E:$E,""),"")</f>
        <v>0</v>
      </c>
      <c r="G172" s="10"/>
      <c r="H172" s="11"/>
      <c r="I172" s="11"/>
      <c r="J172" s="11" t="str">
        <f t="shared" si="5"/>
        <v/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>
        <f>IFERROR(_xlfn.XLOOKUP(D173,Chart_of_Accounts!$A:$A,Chart_of_Accounts!$C:$C,""),"")</f>
        <v>0</v>
      </c>
      <c r="F173" s="10">
        <f>IFERROR(_xlfn.XLOOKUP(D173,Chart_of_Accounts!$A:$A,Chart_of_Accounts!$E:$E,""),"")</f>
        <v>0</v>
      </c>
      <c r="G173" s="10"/>
      <c r="H173" s="11"/>
      <c r="I173" s="11"/>
      <c r="J173" s="11" t="str">
        <f t="shared" si="5"/>
        <v/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>
        <f>IFERROR(_xlfn.XLOOKUP(D174,Chart_of_Accounts!$A:$A,Chart_of_Accounts!$C:$C,""),"")</f>
        <v>0</v>
      </c>
      <c r="F174" s="10">
        <f>IFERROR(_xlfn.XLOOKUP(D174,Chart_of_Accounts!$A:$A,Chart_of_Accounts!$E:$E,""),"")</f>
        <v>0</v>
      </c>
      <c r="G174" s="10"/>
      <c r="H174" s="11"/>
      <c r="I174" s="11"/>
      <c r="J174" s="11" t="str">
        <f t="shared" si="5"/>
        <v/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>
        <f>IFERROR(_xlfn.XLOOKUP(D175,Chart_of_Accounts!$A:$A,Chart_of_Accounts!$C:$C,""),"")</f>
        <v>0</v>
      </c>
      <c r="F175" s="10">
        <f>IFERROR(_xlfn.XLOOKUP(D175,Chart_of_Accounts!$A:$A,Chart_of_Accounts!$E:$E,""),"")</f>
        <v>0</v>
      </c>
      <c r="G175" s="10"/>
      <c r="H175" s="11"/>
      <c r="I175" s="11"/>
      <c r="J175" s="11" t="str">
        <f t="shared" si="5"/>
        <v/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>
        <f>IFERROR(_xlfn.XLOOKUP(D176,Chart_of_Accounts!$A:$A,Chart_of_Accounts!$C:$C,""),"")</f>
        <v>0</v>
      </c>
      <c r="F176" s="10">
        <f>IFERROR(_xlfn.XLOOKUP(D176,Chart_of_Accounts!$A:$A,Chart_of_Accounts!$E:$E,""),"")</f>
        <v>0</v>
      </c>
      <c r="G176" s="10"/>
      <c r="H176" s="11"/>
      <c r="I176" s="11"/>
      <c r="J176" s="11" t="str">
        <f t="shared" si="5"/>
        <v/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>
        <f>IFERROR(_xlfn.XLOOKUP(D177,Chart_of_Accounts!$A:$A,Chart_of_Accounts!$C:$C,""),"")</f>
        <v>0</v>
      </c>
      <c r="F177" s="10">
        <f>IFERROR(_xlfn.XLOOKUP(D177,Chart_of_Accounts!$A:$A,Chart_of_Accounts!$E:$E,""),"")</f>
        <v>0</v>
      </c>
      <c r="G177" s="10"/>
      <c r="H177" s="11"/>
      <c r="I177" s="11"/>
      <c r="J177" s="11" t="str">
        <f t="shared" si="5"/>
        <v/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>
        <f>IFERROR(_xlfn.XLOOKUP(D178,Chart_of_Accounts!$A:$A,Chart_of_Accounts!$C:$C,""),"")</f>
        <v>0</v>
      </c>
      <c r="F178" s="10">
        <f>IFERROR(_xlfn.XLOOKUP(D178,Chart_of_Accounts!$A:$A,Chart_of_Accounts!$E:$E,""),"")</f>
        <v>0</v>
      </c>
      <c r="G178" s="10"/>
      <c r="H178" s="11"/>
      <c r="I178" s="11"/>
      <c r="J178" s="11" t="str">
        <f t="shared" si="5"/>
        <v/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>
        <f>IFERROR(_xlfn.XLOOKUP(D179,Chart_of_Accounts!$A:$A,Chart_of_Accounts!$C:$C,""),"")</f>
        <v>0</v>
      </c>
      <c r="F179" s="10">
        <f>IFERROR(_xlfn.XLOOKUP(D179,Chart_of_Accounts!$A:$A,Chart_of_Accounts!$E:$E,""),"")</f>
        <v>0</v>
      </c>
      <c r="G179" s="10"/>
      <c r="H179" s="11"/>
      <c r="I179" s="11"/>
      <c r="J179" s="11" t="str">
        <f t="shared" si="5"/>
        <v/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>
        <f>IFERROR(_xlfn.XLOOKUP(D180,Chart_of_Accounts!$A:$A,Chart_of_Accounts!$C:$C,""),"")</f>
        <v>0</v>
      </c>
      <c r="F180" s="10">
        <f>IFERROR(_xlfn.XLOOKUP(D180,Chart_of_Accounts!$A:$A,Chart_of_Accounts!$E:$E,""),"")</f>
        <v>0</v>
      </c>
      <c r="G180" s="10"/>
      <c r="H180" s="11"/>
      <c r="I180" s="11"/>
      <c r="J180" s="11" t="str">
        <f t="shared" si="5"/>
        <v/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>
        <f>IFERROR(_xlfn.XLOOKUP(D181,Chart_of_Accounts!$A:$A,Chart_of_Accounts!$C:$C,""),"")</f>
        <v>0</v>
      </c>
      <c r="F181" s="10">
        <f>IFERROR(_xlfn.XLOOKUP(D181,Chart_of_Accounts!$A:$A,Chart_of_Accounts!$E:$E,""),"")</f>
        <v>0</v>
      </c>
      <c r="G181" s="10"/>
      <c r="H181" s="11"/>
      <c r="I181" s="11"/>
      <c r="J181" s="11" t="str">
        <f t="shared" si="5"/>
        <v/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>
        <f>IFERROR(_xlfn.XLOOKUP(D182,Chart_of_Accounts!$A:$A,Chart_of_Accounts!$C:$C,""),"")</f>
        <v>0</v>
      </c>
      <c r="F182" s="10">
        <f>IFERROR(_xlfn.XLOOKUP(D182,Chart_of_Accounts!$A:$A,Chart_of_Accounts!$E:$E,""),"")</f>
        <v>0</v>
      </c>
      <c r="G182" s="10"/>
      <c r="H182" s="11"/>
      <c r="I182" s="11"/>
      <c r="J182" s="11" t="str">
        <f t="shared" si="5"/>
        <v/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>
        <f>IFERROR(_xlfn.XLOOKUP(D183,Chart_of_Accounts!$A:$A,Chart_of_Accounts!$C:$C,""),"")</f>
        <v>0</v>
      </c>
      <c r="F183" s="10">
        <f>IFERROR(_xlfn.XLOOKUP(D183,Chart_of_Accounts!$A:$A,Chart_of_Accounts!$E:$E,""),"")</f>
        <v>0</v>
      </c>
      <c r="G183" s="10"/>
      <c r="H183" s="11"/>
      <c r="I183" s="11"/>
      <c r="J183" s="11" t="str">
        <f t="shared" si="5"/>
        <v/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>
        <f>IFERROR(_xlfn.XLOOKUP(D184,Chart_of_Accounts!$A:$A,Chart_of_Accounts!$C:$C,""),"")</f>
        <v>0</v>
      </c>
      <c r="F184" s="10">
        <f>IFERROR(_xlfn.XLOOKUP(D184,Chart_of_Accounts!$A:$A,Chart_of_Accounts!$E:$E,""),"")</f>
        <v>0</v>
      </c>
      <c r="G184" s="10"/>
      <c r="H184" s="11"/>
      <c r="I184" s="11"/>
      <c r="J184" s="11" t="str">
        <f t="shared" si="5"/>
        <v/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>
        <f>IFERROR(_xlfn.XLOOKUP(D185,Chart_of_Accounts!$A:$A,Chart_of_Accounts!$C:$C,""),"")</f>
        <v>0</v>
      </c>
      <c r="F185" s="10">
        <f>IFERROR(_xlfn.XLOOKUP(D185,Chart_of_Accounts!$A:$A,Chart_of_Accounts!$E:$E,""),"")</f>
        <v>0</v>
      </c>
      <c r="G185" s="10"/>
      <c r="H185" s="11"/>
      <c r="I185" s="11"/>
      <c r="J185" s="11" t="str">
        <f t="shared" si="5"/>
        <v/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>
        <f>IFERROR(_xlfn.XLOOKUP(D186,Chart_of_Accounts!$A:$A,Chart_of_Accounts!$C:$C,""),"")</f>
        <v>0</v>
      </c>
      <c r="F186" s="10">
        <f>IFERROR(_xlfn.XLOOKUP(D186,Chart_of_Accounts!$A:$A,Chart_of_Accounts!$E:$E,""),"")</f>
        <v>0</v>
      </c>
      <c r="G186" s="10"/>
      <c r="H186" s="11"/>
      <c r="I186" s="11"/>
      <c r="J186" s="11" t="str">
        <f t="shared" si="5"/>
        <v/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>
        <f>IFERROR(_xlfn.XLOOKUP(D187,Chart_of_Accounts!$A:$A,Chart_of_Accounts!$C:$C,""),"")</f>
        <v>0</v>
      </c>
      <c r="F187" s="10">
        <f>IFERROR(_xlfn.XLOOKUP(D187,Chart_of_Accounts!$A:$A,Chart_of_Accounts!$E:$E,""),"")</f>
        <v>0</v>
      </c>
      <c r="G187" s="10"/>
      <c r="H187" s="11"/>
      <c r="I187" s="11"/>
      <c r="J187" s="11" t="str">
        <f t="shared" si="5"/>
        <v/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>
        <f>IFERROR(_xlfn.XLOOKUP(D188,Chart_of_Accounts!$A:$A,Chart_of_Accounts!$C:$C,""),"")</f>
        <v>0</v>
      </c>
      <c r="F188" s="10">
        <f>IFERROR(_xlfn.XLOOKUP(D188,Chart_of_Accounts!$A:$A,Chart_of_Accounts!$E:$E,""),"")</f>
        <v>0</v>
      </c>
      <c r="G188" s="10"/>
      <c r="H188" s="11"/>
      <c r="I188" s="11"/>
      <c r="J188" s="11" t="str">
        <f t="shared" si="5"/>
        <v/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>
        <f>IFERROR(_xlfn.XLOOKUP(D189,Chart_of_Accounts!$A:$A,Chart_of_Accounts!$C:$C,""),"")</f>
        <v>0</v>
      </c>
      <c r="F189" s="10">
        <f>IFERROR(_xlfn.XLOOKUP(D189,Chart_of_Accounts!$A:$A,Chart_of_Accounts!$E:$E,""),"")</f>
        <v>0</v>
      </c>
      <c r="G189" s="10"/>
      <c r="H189" s="11"/>
      <c r="I189" s="11"/>
      <c r="J189" s="11" t="str">
        <f t="shared" si="5"/>
        <v/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>
        <f>IFERROR(_xlfn.XLOOKUP(D190,Chart_of_Accounts!$A:$A,Chart_of_Accounts!$C:$C,""),"")</f>
        <v>0</v>
      </c>
      <c r="F190" s="10">
        <f>IFERROR(_xlfn.XLOOKUP(D190,Chart_of_Accounts!$A:$A,Chart_of_Accounts!$E:$E,""),"")</f>
        <v>0</v>
      </c>
      <c r="G190" s="10"/>
      <c r="H190" s="11"/>
      <c r="I190" s="11"/>
      <c r="J190" s="11" t="str">
        <f t="shared" si="5"/>
        <v/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>
        <f>IFERROR(_xlfn.XLOOKUP(D191,Chart_of_Accounts!$A:$A,Chart_of_Accounts!$C:$C,""),"")</f>
        <v>0</v>
      </c>
      <c r="F191" s="10">
        <f>IFERROR(_xlfn.XLOOKUP(D191,Chart_of_Accounts!$A:$A,Chart_of_Accounts!$E:$E,""),"")</f>
        <v>0</v>
      </c>
      <c r="G191" s="10"/>
      <c r="H191" s="11"/>
      <c r="I191" s="11"/>
      <c r="J191" s="11" t="str">
        <f t="shared" si="5"/>
        <v/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>
        <f>IFERROR(_xlfn.XLOOKUP(D192,Chart_of_Accounts!$A:$A,Chart_of_Accounts!$C:$C,""),"")</f>
        <v>0</v>
      </c>
      <c r="F192" s="10">
        <f>IFERROR(_xlfn.XLOOKUP(D192,Chart_of_Accounts!$A:$A,Chart_of_Accounts!$E:$E,""),"")</f>
        <v>0</v>
      </c>
      <c r="G192" s="10"/>
      <c r="H192" s="11"/>
      <c r="I192" s="11"/>
      <c r="J192" s="11" t="str">
        <f t="shared" si="5"/>
        <v/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>
        <f>IFERROR(_xlfn.XLOOKUP(D193,Chart_of_Accounts!$A:$A,Chart_of_Accounts!$C:$C,""),"")</f>
        <v>0</v>
      </c>
      <c r="F193" s="10">
        <f>IFERROR(_xlfn.XLOOKUP(D193,Chart_of_Accounts!$A:$A,Chart_of_Accounts!$E:$E,""),"")</f>
        <v>0</v>
      </c>
      <c r="G193" s="10"/>
      <c r="H193" s="11"/>
      <c r="I193" s="11"/>
      <c r="J193" s="11" t="str">
        <f t="shared" si="5"/>
        <v/>
      </c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>
        <f>IFERROR(_xlfn.XLOOKUP(D194,Chart_of_Accounts!$A:$A,Chart_of_Accounts!$C:$C,""),"")</f>
        <v>0</v>
      </c>
      <c r="F194" s="10">
        <f>IFERROR(_xlfn.XLOOKUP(D194,Chart_of_Accounts!$A:$A,Chart_of_Accounts!$E:$E,""),"")</f>
        <v>0</v>
      </c>
      <c r="G194" s="10"/>
      <c r="H194" s="11"/>
      <c r="I194" s="11"/>
      <c r="J194" s="11" t="str">
        <f t="shared" ref="J194:J201" si="6">IF(H194="","",H194-I194)</f>
        <v/>
      </c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>
        <f>IFERROR(_xlfn.XLOOKUP(D195,Chart_of_Accounts!$A:$A,Chart_of_Accounts!$C:$C,""),"")</f>
        <v>0</v>
      </c>
      <c r="F195" s="10">
        <f>IFERROR(_xlfn.XLOOKUP(D195,Chart_of_Accounts!$A:$A,Chart_of_Accounts!$E:$E,""),"")</f>
        <v>0</v>
      </c>
      <c r="G195" s="10"/>
      <c r="H195" s="11"/>
      <c r="I195" s="11"/>
      <c r="J195" s="11" t="str">
        <f t="shared" si="6"/>
        <v/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>
        <f>IFERROR(_xlfn.XLOOKUP(D196,Chart_of_Accounts!$A:$A,Chart_of_Accounts!$C:$C,""),"")</f>
        <v>0</v>
      </c>
      <c r="F196" s="10">
        <f>IFERROR(_xlfn.XLOOKUP(D196,Chart_of_Accounts!$A:$A,Chart_of_Accounts!$E:$E,""),"")</f>
        <v>0</v>
      </c>
      <c r="G196" s="10"/>
      <c r="H196" s="11"/>
      <c r="I196" s="11"/>
      <c r="J196" s="11" t="str">
        <f t="shared" si="6"/>
        <v/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>
        <f>IFERROR(_xlfn.XLOOKUP(D197,Chart_of_Accounts!$A:$A,Chart_of_Accounts!$C:$C,""),"")</f>
        <v>0</v>
      </c>
      <c r="F197" s="10">
        <f>IFERROR(_xlfn.XLOOKUP(D197,Chart_of_Accounts!$A:$A,Chart_of_Accounts!$E:$E,""),"")</f>
        <v>0</v>
      </c>
      <c r="G197" s="10"/>
      <c r="H197" s="11"/>
      <c r="I197" s="11"/>
      <c r="J197" s="11" t="str">
        <f t="shared" si="6"/>
        <v/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>
        <f>IFERROR(_xlfn.XLOOKUP(D198,Chart_of_Accounts!$A:$A,Chart_of_Accounts!$C:$C,""),"")</f>
        <v>0</v>
      </c>
      <c r="F198" s="10">
        <f>IFERROR(_xlfn.XLOOKUP(D198,Chart_of_Accounts!$A:$A,Chart_of_Accounts!$E:$E,""),"")</f>
        <v>0</v>
      </c>
      <c r="G198" s="10"/>
      <c r="H198" s="11"/>
      <c r="I198" s="11"/>
      <c r="J198" s="11" t="str">
        <f t="shared" si="6"/>
        <v/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>
        <f>IFERROR(_xlfn.XLOOKUP(D199,Chart_of_Accounts!$A:$A,Chart_of_Accounts!$C:$C,""),"")</f>
        <v>0</v>
      </c>
      <c r="F199" s="10">
        <f>IFERROR(_xlfn.XLOOKUP(D199,Chart_of_Accounts!$A:$A,Chart_of_Accounts!$E:$E,""),"")</f>
        <v>0</v>
      </c>
      <c r="G199" s="10"/>
      <c r="H199" s="11"/>
      <c r="I199" s="11"/>
      <c r="J199" s="11" t="str">
        <f t="shared" si="6"/>
        <v/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>
        <f>IFERROR(_xlfn.XLOOKUP(D200,Chart_of_Accounts!$A:$A,Chart_of_Accounts!$C:$C,""),"")</f>
        <v>0</v>
      </c>
      <c r="F200" s="10">
        <f>IFERROR(_xlfn.XLOOKUP(D200,Chart_of_Accounts!$A:$A,Chart_of_Accounts!$E:$E,""),"")</f>
        <v>0</v>
      </c>
      <c r="G200" s="10"/>
      <c r="H200" s="11"/>
      <c r="I200" s="11"/>
      <c r="J200" s="11" t="str">
        <f t="shared" si="6"/>
        <v/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>
        <f>IFERROR(_xlfn.XLOOKUP(D201,Chart_of_Accounts!$A:$A,Chart_of_Accounts!$C:$C,""),"")</f>
        <v>0</v>
      </c>
      <c r="F201" s="10">
        <f>IFERROR(_xlfn.XLOOKUP(D201,Chart_of_Accounts!$A:$A,Chart_of_Accounts!$E:$E,""),"")</f>
        <v>0</v>
      </c>
      <c r="G201" s="10"/>
      <c r="H201" s="11"/>
      <c r="I201" s="11"/>
      <c r="J201" s="11" t="str">
        <f t="shared" si="6"/>
        <v/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K28" sqref="K28"/>
    </sheetView>
  </sheetViews>
  <sheetFormatPr defaultColWidth="9" defaultRowHeight="14"/>
  <cols>
    <col min="3" max="3" width="45" customWidth="1"/>
  </cols>
  <sheetData>
    <row r="1" ht="39" spans="1:21">
      <c r="A1" s="9" t="s">
        <v>47</v>
      </c>
      <c r="B1" s="9" t="s">
        <v>46</v>
      </c>
      <c r="C1" s="9" t="s">
        <v>217</v>
      </c>
      <c r="D1" s="9" t="s">
        <v>3</v>
      </c>
      <c r="E1" s="9" t="s">
        <v>4</v>
      </c>
      <c r="F1" s="9" t="s">
        <v>25</v>
      </c>
      <c r="G1" s="9" t="s">
        <v>6</v>
      </c>
      <c r="H1" s="9" t="s">
        <v>218</v>
      </c>
      <c r="I1" s="9" t="s">
        <v>8</v>
      </c>
      <c r="J1" s="9" t="s">
        <v>219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 t="s">
        <v>59</v>
      </c>
      <c r="B2" s="10" t="s">
        <v>58</v>
      </c>
      <c r="C2" s="10" t="s">
        <v>61</v>
      </c>
      <c r="D2" s="10" t="s">
        <v>13</v>
      </c>
      <c r="E2" s="11">
        <v>2000000</v>
      </c>
      <c r="F2" s="11">
        <f>SUMIFS(General_Ledger!$L:$L,General_Ledger!$D:$D,A2)</f>
        <v>250000</v>
      </c>
      <c r="G2" s="11">
        <f>SUMIFS(General_Ledger!$M:$M,General_Ledger!$D:$D,A2)+SUMIFS(Commitments!$J:$J,Commitments!$D:$D,A2)</f>
        <v>0</v>
      </c>
      <c r="H2" s="11">
        <f t="shared" ref="H2:H35" si="0">E2-F2-G2</f>
        <v>1750000</v>
      </c>
      <c r="I2" s="12">
        <f t="shared" ref="I2:I35" si="1">IF(E2=0,0,F2/E2)</f>
        <v>0.125</v>
      </c>
      <c r="J2" s="10" t="str">
        <f t="shared" ref="J2:J35" si="2">IF(H2&lt;0,"Over budget",IF(I2&gt;0.9,"Near budget limit","OK"))</f>
        <v>OK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64</v>
      </c>
      <c r="B3" s="10" t="s">
        <v>63</v>
      </c>
      <c r="C3" s="10" t="s">
        <v>65</v>
      </c>
      <c r="D3" s="10" t="s">
        <v>13</v>
      </c>
      <c r="E3" s="11">
        <v>1600000</v>
      </c>
      <c r="F3" s="11">
        <f>SUMIFS(General_Ledger!$L:$L,General_Ledger!$D:$D,A3)</f>
        <v>0</v>
      </c>
      <c r="G3" s="11">
        <f>SUMIFS(General_Ledger!$M:$M,General_Ledger!$D:$D,A3)+SUMIFS(Commitments!$J:$J,Commitments!$D:$D,A3)</f>
        <v>0</v>
      </c>
      <c r="H3" s="11">
        <f t="shared" si="0"/>
        <v>1600000</v>
      </c>
      <c r="I3" s="12">
        <f t="shared" si="1"/>
        <v>0</v>
      </c>
      <c r="J3" s="10" t="str">
        <f t="shared" si="2"/>
        <v>OK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68</v>
      </c>
      <c r="B4" s="10" t="s">
        <v>67</v>
      </c>
      <c r="C4" s="10" t="s">
        <v>69</v>
      </c>
      <c r="D4" s="10" t="s">
        <v>13</v>
      </c>
      <c r="E4" s="11">
        <v>1200000</v>
      </c>
      <c r="F4" s="11">
        <f>SUMIFS(General_Ledger!$L:$L,General_Ledger!$D:$D,A4)</f>
        <v>0</v>
      </c>
      <c r="G4" s="11">
        <f>SUMIFS(General_Ledger!$M:$M,General_Ledger!$D:$D,A4)+SUMIFS(Commitments!$J:$J,Commitments!$D:$D,A4)</f>
        <v>0</v>
      </c>
      <c r="H4" s="11">
        <f t="shared" si="0"/>
        <v>1200000</v>
      </c>
      <c r="I4" s="12">
        <f t="shared" si="1"/>
        <v>0</v>
      </c>
      <c r="J4" s="10" t="str">
        <f t="shared" si="2"/>
        <v>OK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72</v>
      </c>
      <c r="B5" s="10" t="s">
        <v>71</v>
      </c>
      <c r="C5" s="10" t="s">
        <v>73</v>
      </c>
      <c r="D5" s="10" t="s">
        <v>13</v>
      </c>
      <c r="E5" s="11">
        <v>1200000</v>
      </c>
      <c r="F5" s="11">
        <f>SUMIFS(General_Ledger!$L:$L,General_Ledger!$D:$D,A5)</f>
        <v>0</v>
      </c>
      <c r="G5" s="11">
        <f>SUMIFS(General_Ledger!$M:$M,General_Ledger!$D:$D,A5)+SUMIFS(Commitments!$J:$J,Commitments!$D:$D,A5)</f>
        <v>0</v>
      </c>
      <c r="H5" s="11">
        <f t="shared" si="0"/>
        <v>1200000</v>
      </c>
      <c r="I5" s="12">
        <f t="shared" si="1"/>
        <v>0</v>
      </c>
      <c r="J5" s="10" t="str">
        <f t="shared" si="2"/>
        <v>OK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 t="s">
        <v>76</v>
      </c>
      <c r="B6" s="10" t="s">
        <v>75</v>
      </c>
      <c r="C6" s="10" t="s">
        <v>77</v>
      </c>
      <c r="D6" s="10" t="s">
        <v>13</v>
      </c>
      <c r="E6" s="11">
        <v>800000</v>
      </c>
      <c r="F6" s="11">
        <f>SUMIFS(General_Ledger!$L:$L,General_Ledger!$D:$D,A6)</f>
        <v>0</v>
      </c>
      <c r="G6" s="11">
        <f>SUMIFS(General_Ledger!$M:$M,General_Ledger!$D:$D,A6)+SUMIFS(Commitments!$J:$J,Commitments!$D:$D,A6)</f>
        <v>0</v>
      </c>
      <c r="H6" s="11">
        <f t="shared" si="0"/>
        <v>800000</v>
      </c>
      <c r="I6" s="12">
        <f t="shared" si="1"/>
        <v>0</v>
      </c>
      <c r="J6" s="10" t="str">
        <f t="shared" si="2"/>
        <v>OK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 t="s">
        <v>81</v>
      </c>
      <c r="B7" s="10" t="s">
        <v>80</v>
      </c>
      <c r="C7" s="10" t="s">
        <v>83</v>
      </c>
      <c r="D7" s="10" t="s">
        <v>16</v>
      </c>
      <c r="E7" s="11">
        <v>800000</v>
      </c>
      <c r="F7" s="11">
        <f>SUMIFS(General_Ledger!$L:$L,General_Ledger!$D:$D,A7)</f>
        <v>0</v>
      </c>
      <c r="G7" s="11">
        <f>SUMIFS(General_Ledger!$M:$M,General_Ledger!$D:$D,A7)+SUMIFS(Commitments!$J:$J,Commitments!$D:$D,A7)</f>
        <v>0</v>
      </c>
      <c r="H7" s="11">
        <f t="shared" si="0"/>
        <v>800000</v>
      </c>
      <c r="I7" s="12">
        <f t="shared" si="1"/>
        <v>0</v>
      </c>
      <c r="J7" s="10" t="str">
        <f t="shared" si="2"/>
        <v>OK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 t="s">
        <v>85</v>
      </c>
      <c r="B8" s="10" t="s">
        <v>84</v>
      </c>
      <c r="C8" s="10" t="s">
        <v>86</v>
      </c>
      <c r="D8" s="10" t="s">
        <v>16</v>
      </c>
      <c r="E8" s="11">
        <v>4800000</v>
      </c>
      <c r="F8" s="11">
        <f>SUMIFS(General_Ledger!$L:$L,General_Ledger!$D:$D,A8)</f>
        <v>0</v>
      </c>
      <c r="G8" s="11">
        <f>SUMIFS(General_Ledger!$M:$M,General_Ledger!$D:$D,A8)+SUMIFS(Commitments!$J:$J,Commitments!$D:$D,A8)</f>
        <v>0</v>
      </c>
      <c r="H8" s="11">
        <f t="shared" si="0"/>
        <v>4800000</v>
      </c>
      <c r="I8" s="12">
        <f t="shared" si="1"/>
        <v>0</v>
      </c>
      <c r="J8" s="10" t="str">
        <f t="shared" si="2"/>
        <v>OK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 t="s">
        <v>88</v>
      </c>
      <c r="B9" s="10" t="s">
        <v>87</v>
      </c>
      <c r="C9" s="10" t="s">
        <v>89</v>
      </c>
      <c r="D9" s="10" t="s">
        <v>16</v>
      </c>
      <c r="E9" s="11">
        <v>200000</v>
      </c>
      <c r="F9" s="11">
        <f>SUMIFS(General_Ledger!$L:$L,General_Ledger!$D:$D,A9)</f>
        <v>0</v>
      </c>
      <c r="G9" s="11">
        <f>SUMIFS(General_Ledger!$M:$M,General_Ledger!$D:$D,A9)+SUMIFS(Commitments!$J:$J,Commitments!$D:$D,A9)</f>
        <v>0</v>
      </c>
      <c r="H9" s="11">
        <f t="shared" si="0"/>
        <v>200000</v>
      </c>
      <c r="I9" s="12">
        <f t="shared" si="1"/>
        <v>0</v>
      </c>
      <c r="J9" s="10" t="str">
        <f t="shared" si="2"/>
        <v>OK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 t="s">
        <v>91</v>
      </c>
      <c r="B10" s="10" t="s">
        <v>90</v>
      </c>
      <c r="C10" s="10" t="s">
        <v>92</v>
      </c>
      <c r="D10" s="10" t="s">
        <v>16</v>
      </c>
      <c r="E10" s="11">
        <v>800000</v>
      </c>
      <c r="F10" s="11">
        <f>SUMIFS(General_Ledger!$L:$L,General_Ledger!$D:$D,A10)</f>
        <v>0</v>
      </c>
      <c r="G10" s="11">
        <f>SUMIFS(General_Ledger!$M:$M,General_Ledger!$D:$D,A10)+SUMIFS(Commitments!$J:$J,Commitments!$D:$D,A10)</f>
        <v>0</v>
      </c>
      <c r="H10" s="11">
        <f t="shared" si="0"/>
        <v>800000</v>
      </c>
      <c r="I10" s="12">
        <f t="shared" si="1"/>
        <v>0</v>
      </c>
      <c r="J10" s="10" t="str">
        <f t="shared" si="2"/>
        <v>OK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 t="s">
        <v>94</v>
      </c>
      <c r="B11" s="10" t="s">
        <v>93</v>
      </c>
      <c r="C11" s="10" t="s">
        <v>83</v>
      </c>
      <c r="D11" s="10" t="s">
        <v>16</v>
      </c>
      <c r="E11" s="11">
        <v>750000</v>
      </c>
      <c r="F11" s="11">
        <f>SUMIFS(General_Ledger!$L:$L,General_Ledger!$D:$D,A11)</f>
        <v>0</v>
      </c>
      <c r="G11" s="11">
        <f>SUMIFS(General_Ledger!$M:$M,General_Ledger!$D:$D,A11)+SUMIFS(Commitments!$J:$J,Commitments!$D:$D,A11)</f>
        <v>0</v>
      </c>
      <c r="H11" s="11">
        <f t="shared" si="0"/>
        <v>750000</v>
      </c>
      <c r="I11" s="12">
        <f t="shared" si="1"/>
        <v>0</v>
      </c>
      <c r="J11" s="10" t="str">
        <f t="shared" si="2"/>
        <v>OK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 t="s">
        <v>97</v>
      </c>
      <c r="B12" s="10" t="s">
        <v>96</v>
      </c>
      <c r="C12" s="10" t="s">
        <v>86</v>
      </c>
      <c r="D12" s="10" t="s">
        <v>16</v>
      </c>
      <c r="E12" s="11">
        <v>6000000</v>
      </c>
      <c r="F12" s="11">
        <f>SUMIFS(General_Ledger!$L:$L,General_Ledger!$D:$D,A12)</f>
        <v>0</v>
      </c>
      <c r="G12" s="11">
        <f>SUMIFS(General_Ledger!$M:$M,General_Ledger!$D:$D,A12)+SUMIFS(Commitments!$J:$J,Commitments!$D:$D,A12)</f>
        <v>0</v>
      </c>
      <c r="H12" s="11">
        <f t="shared" si="0"/>
        <v>6000000</v>
      </c>
      <c r="I12" s="12">
        <f t="shared" si="1"/>
        <v>0</v>
      </c>
      <c r="J12" s="10" t="str">
        <f t="shared" si="2"/>
        <v>OK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 t="s">
        <v>99</v>
      </c>
      <c r="B13" s="10" t="s">
        <v>98</v>
      </c>
      <c r="C13" s="10" t="s">
        <v>100</v>
      </c>
      <c r="D13" s="10" t="s">
        <v>16</v>
      </c>
      <c r="E13" s="11">
        <v>150000</v>
      </c>
      <c r="F13" s="11">
        <f>SUMIFS(General_Ledger!$L:$L,General_Ledger!$D:$D,A13)</f>
        <v>0</v>
      </c>
      <c r="G13" s="11">
        <f>SUMIFS(General_Ledger!$M:$M,General_Ledger!$D:$D,A13)+SUMIFS(Commitments!$J:$J,Commitments!$D:$D,A13)</f>
        <v>0</v>
      </c>
      <c r="H13" s="11">
        <f t="shared" si="0"/>
        <v>150000</v>
      </c>
      <c r="I13" s="12">
        <f t="shared" si="1"/>
        <v>0</v>
      </c>
      <c r="J13" s="10" t="str">
        <f t="shared" si="2"/>
        <v>OK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 t="s">
        <v>102</v>
      </c>
      <c r="B14" s="10" t="s">
        <v>101</v>
      </c>
      <c r="C14" s="10" t="s">
        <v>103</v>
      </c>
      <c r="D14" s="10" t="s">
        <v>16</v>
      </c>
      <c r="E14" s="11">
        <v>500000</v>
      </c>
      <c r="F14" s="11">
        <f>SUMIFS(General_Ledger!$L:$L,General_Ledger!$D:$D,A14)</f>
        <v>0</v>
      </c>
      <c r="G14" s="11">
        <f>SUMIFS(General_Ledger!$M:$M,General_Ledger!$D:$D,A14)+SUMIFS(Commitments!$J:$J,Commitments!$D:$D,A14)</f>
        <v>0</v>
      </c>
      <c r="H14" s="11">
        <f t="shared" si="0"/>
        <v>500000</v>
      </c>
      <c r="I14" s="12">
        <f t="shared" si="1"/>
        <v>0</v>
      </c>
      <c r="J14" s="10" t="str">
        <f t="shared" si="2"/>
        <v>OK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 t="s">
        <v>105</v>
      </c>
      <c r="B15" s="10" t="s">
        <v>104</v>
      </c>
      <c r="C15" s="10" t="s">
        <v>107</v>
      </c>
      <c r="D15" s="10" t="s">
        <v>16</v>
      </c>
      <c r="E15" s="11">
        <v>830000</v>
      </c>
      <c r="F15" s="11">
        <f>SUMIFS(General_Ledger!$L:$L,General_Ledger!$D:$D,A15)</f>
        <v>0</v>
      </c>
      <c r="G15" s="11">
        <f>SUMIFS(General_Ledger!$M:$M,General_Ledger!$D:$D,A15)+SUMIFS(Commitments!$J:$J,Commitments!$D:$D,A15)</f>
        <v>0</v>
      </c>
      <c r="H15" s="11">
        <f t="shared" si="0"/>
        <v>830000</v>
      </c>
      <c r="I15" s="12">
        <f t="shared" si="1"/>
        <v>0</v>
      </c>
      <c r="J15" s="10" t="str">
        <f t="shared" si="2"/>
        <v>OK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 t="s">
        <v>109</v>
      </c>
      <c r="B16" s="10" t="s">
        <v>108</v>
      </c>
      <c r="C16" s="10" t="s">
        <v>110</v>
      </c>
      <c r="D16" s="10" t="s">
        <v>16</v>
      </c>
      <c r="E16" s="11">
        <v>500000</v>
      </c>
      <c r="F16" s="11">
        <f>SUMIFS(General_Ledger!$L:$L,General_Ledger!$D:$D,A16)</f>
        <v>0</v>
      </c>
      <c r="G16" s="11">
        <f>SUMIFS(General_Ledger!$M:$M,General_Ledger!$D:$D,A16)+SUMIFS(Commitments!$J:$J,Commitments!$D:$D,A16)</f>
        <v>0</v>
      </c>
      <c r="H16" s="11">
        <f t="shared" si="0"/>
        <v>500000</v>
      </c>
      <c r="I16" s="12">
        <f t="shared" si="1"/>
        <v>0</v>
      </c>
      <c r="J16" s="10" t="str">
        <f t="shared" si="2"/>
        <v>OK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 t="s">
        <v>112</v>
      </c>
      <c r="B17" s="10" t="s">
        <v>111</v>
      </c>
      <c r="C17" s="10" t="s">
        <v>113</v>
      </c>
      <c r="D17" s="10" t="s">
        <v>16</v>
      </c>
      <c r="E17" s="11">
        <v>800000</v>
      </c>
      <c r="F17" s="11">
        <f>SUMIFS(General_Ledger!$L:$L,General_Ledger!$D:$D,A17)</f>
        <v>0</v>
      </c>
      <c r="G17" s="11">
        <f>SUMIFS(General_Ledger!$M:$M,General_Ledger!$D:$D,A17)+SUMIFS(Commitments!$J:$J,Commitments!$D:$D,A17)</f>
        <v>0</v>
      </c>
      <c r="H17" s="11">
        <f t="shared" si="0"/>
        <v>800000</v>
      </c>
      <c r="I17" s="12">
        <f t="shared" si="1"/>
        <v>0</v>
      </c>
      <c r="J17" s="10" t="str">
        <f t="shared" si="2"/>
        <v>OK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 t="s">
        <v>115</v>
      </c>
      <c r="B18" s="10" t="s">
        <v>114</v>
      </c>
      <c r="C18" s="10" t="s">
        <v>116</v>
      </c>
      <c r="D18" s="10" t="s">
        <v>16</v>
      </c>
      <c r="E18" s="11">
        <v>200000</v>
      </c>
      <c r="F18" s="11">
        <f>SUMIFS(General_Ledger!$L:$L,General_Ledger!$D:$D,A18)</f>
        <v>0</v>
      </c>
      <c r="G18" s="11">
        <f>SUMIFS(General_Ledger!$M:$M,General_Ledger!$D:$D,A18)+SUMIFS(Commitments!$J:$J,Commitments!$D:$D,A18)</f>
        <v>0</v>
      </c>
      <c r="H18" s="11">
        <f t="shared" si="0"/>
        <v>200000</v>
      </c>
      <c r="I18" s="12">
        <f t="shared" si="1"/>
        <v>0</v>
      </c>
      <c r="J18" s="10" t="str">
        <f t="shared" si="2"/>
        <v>OK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 t="s">
        <v>118</v>
      </c>
      <c r="B19" s="10" t="s">
        <v>117</v>
      </c>
      <c r="C19" s="10" t="s">
        <v>119</v>
      </c>
      <c r="D19" s="10" t="s">
        <v>16</v>
      </c>
      <c r="E19" s="11">
        <v>800000</v>
      </c>
      <c r="F19" s="11">
        <f>SUMIFS(General_Ledger!$L:$L,General_Ledger!$D:$D,A19)</f>
        <v>0</v>
      </c>
      <c r="G19" s="11">
        <f>SUMIFS(General_Ledger!$M:$M,General_Ledger!$D:$D,A19)+SUMIFS(Commitments!$J:$J,Commitments!$D:$D,A19)</f>
        <v>0</v>
      </c>
      <c r="H19" s="11">
        <f t="shared" si="0"/>
        <v>800000</v>
      </c>
      <c r="I19" s="12">
        <f t="shared" si="1"/>
        <v>0</v>
      </c>
      <c r="J19" s="10" t="str">
        <f t="shared" si="2"/>
        <v>OK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 t="s">
        <v>122</v>
      </c>
      <c r="B20" s="10" t="s">
        <v>121</v>
      </c>
      <c r="C20" s="10" t="s">
        <v>83</v>
      </c>
      <c r="D20" s="10" t="s">
        <v>16</v>
      </c>
      <c r="E20" s="11">
        <v>600000</v>
      </c>
      <c r="F20" s="11">
        <f>SUMIFS(General_Ledger!$L:$L,General_Ledger!$D:$D,A20)</f>
        <v>0</v>
      </c>
      <c r="G20" s="11">
        <f>SUMIFS(General_Ledger!$M:$M,General_Ledger!$D:$D,A20)+SUMIFS(Commitments!$J:$J,Commitments!$D:$D,A20)</f>
        <v>0</v>
      </c>
      <c r="H20" s="11">
        <f t="shared" si="0"/>
        <v>600000</v>
      </c>
      <c r="I20" s="12">
        <f t="shared" si="1"/>
        <v>0</v>
      </c>
      <c r="J20" s="10" t="str">
        <f t="shared" si="2"/>
        <v>OK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 t="s">
        <v>126</v>
      </c>
      <c r="B21" s="10" t="s">
        <v>125</v>
      </c>
      <c r="C21" s="10" t="s">
        <v>86</v>
      </c>
      <c r="D21" s="10" t="s">
        <v>16</v>
      </c>
      <c r="E21" s="11">
        <v>3000000</v>
      </c>
      <c r="F21" s="11">
        <f>SUMIFS(General_Ledger!$L:$L,General_Ledger!$D:$D,A21)</f>
        <v>0</v>
      </c>
      <c r="G21" s="11">
        <f>SUMIFS(General_Ledger!$M:$M,General_Ledger!$D:$D,A21)+SUMIFS(Commitments!$J:$J,Commitments!$D:$D,A21)</f>
        <v>0</v>
      </c>
      <c r="H21" s="11">
        <f t="shared" si="0"/>
        <v>3000000</v>
      </c>
      <c r="I21" s="12">
        <f t="shared" si="1"/>
        <v>0</v>
      </c>
      <c r="J21" s="10" t="str">
        <f t="shared" si="2"/>
        <v>OK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 t="s">
        <v>128</v>
      </c>
      <c r="B22" s="10" t="s">
        <v>127</v>
      </c>
      <c r="C22" s="10" t="s">
        <v>129</v>
      </c>
      <c r="D22" s="10" t="s">
        <v>16</v>
      </c>
      <c r="E22" s="11">
        <v>400000</v>
      </c>
      <c r="F22" s="11">
        <f>SUMIFS(General_Ledger!$L:$L,General_Ledger!$D:$D,A22)</f>
        <v>0</v>
      </c>
      <c r="G22" s="11">
        <f>SUMIFS(General_Ledger!$M:$M,General_Ledger!$D:$D,A22)+SUMIFS(Commitments!$J:$J,Commitments!$D:$D,A22)</f>
        <v>0</v>
      </c>
      <c r="H22" s="11">
        <f t="shared" si="0"/>
        <v>400000</v>
      </c>
      <c r="I22" s="12">
        <f t="shared" si="1"/>
        <v>0</v>
      </c>
      <c r="J22" s="10" t="str">
        <f t="shared" si="2"/>
        <v>OK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 t="s">
        <v>132</v>
      </c>
      <c r="B23" s="10" t="s">
        <v>131</v>
      </c>
      <c r="C23" s="10" t="s">
        <v>134</v>
      </c>
      <c r="D23" s="10" t="s">
        <v>19</v>
      </c>
      <c r="E23" s="11">
        <v>150000</v>
      </c>
      <c r="F23" s="11">
        <f>SUMIFS(General_Ledger!$L:$L,General_Ledger!$D:$D,A23)</f>
        <v>50000</v>
      </c>
      <c r="G23" s="11">
        <f>SUMIFS(General_Ledger!$M:$M,General_Ledger!$D:$D,A23)+SUMIFS(Commitments!$J:$J,Commitments!$D:$D,A23)</f>
        <v>0</v>
      </c>
      <c r="H23" s="11">
        <f t="shared" si="0"/>
        <v>100000</v>
      </c>
      <c r="I23" s="12">
        <f t="shared" si="1"/>
        <v>0.333333333333333</v>
      </c>
      <c r="J23" s="10" t="str">
        <f t="shared" si="2"/>
        <v>OK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 t="s">
        <v>136</v>
      </c>
      <c r="B24" s="10" t="s">
        <v>135</v>
      </c>
      <c r="C24" s="10" t="s">
        <v>137</v>
      </c>
      <c r="D24" s="10" t="s">
        <v>19</v>
      </c>
      <c r="E24" s="11">
        <v>100000</v>
      </c>
      <c r="F24" s="11">
        <f>SUMIFS(General_Ledger!$L:$L,General_Ledger!$D:$D,A24)</f>
        <v>0</v>
      </c>
      <c r="G24" s="11">
        <f>SUMIFS(General_Ledger!$M:$M,General_Ledger!$D:$D,A24)+SUMIFS(Commitments!$J:$J,Commitments!$D:$D,A24)</f>
        <v>0</v>
      </c>
      <c r="H24" s="11">
        <f t="shared" si="0"/>
        <v>100000</v>
      </c>
      <c r="I24" s="12">
        <f t="shared" si="1"/>
        <v>0</v>
      </c>
      <c r="J24" s="10" t="str">
        <f t="shared" si="2"/>
        <v>OK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 t="s">
        <v>139</v>
      </c>
      <c r="B25" s="10" t="s">
        <v>138</v>
      </c>
      <c r="C25" s="10" t="s">
        <v>140</v>
      </c>
      <c r="D25" s="10" t="s">
        <v>19</v>
      </c>
      <c r="E25" s="11">
        <v>320000</v>
      </c>
      <c r="F25" s="11">
        <f>SUMIFS(General_Ledger!$L:$L,General_Ledger!$D:$D,A25)</f>
        <v>0</v>
      </c>
      <c r="G25" s="11">
        <f>SUMIFS(General_Ledger!$M:$M,General_Ledger!$D:$D,A25)+SUMIFS(Commitments!$J:$J,Commitments!$D:$D,A25)</f>
        <v>0</v>
      </c>
      <c r="H25" s="11">
        <f t="shared" si="0"/>
        <v>320000</v>
      </c>
      <c r="I25" s="12">
        <f t="shared" si="1"/>
        <v>0</v>
      </c>
      <c r="J25" s="10" t="str">
        <f t="shared" si="2"/>
        <v>OK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 t="s">
        <v>142</v>
      </c>
      <c r="B26" s="10" t="s">
        <v>141</v>
      </c>
      <c r="C26" s="10" t="s">
        <v>144</v>
      </c>
      <c r="D26" s="10" t="s">
        <v>19</v>
      </c>
      <c r="E26" s="11">
        <v>150000</v>
      </c>
      <c r="F26" s="11">
        <f>SUMIFS(General_Ledger!$L:$L,General_Ledger!$D:$D,A26)</f>
        <v>0</v>
      </c>
      <c r="G26" s="11">
        <f>SUMIFS(General_Ledger!$M:$M,General_Ledger!$D:$D,A26)+SUMIFS(Commitments!$J:$J,Commitments!$D:$D,A26)</f>
        <v>0</v>
      </c>
      <c r="H26" s="11">
        <f t="shared" si="0"/>
        <v>150000</v>
      </c>
      <c r="I26" s="12">
        <f t="shared" si="1"/>
        <v>0</v>
      </c>
      <c r="J26" s="10" t="str">
        <f t="shared" si="2"/>
        <v>OK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 t="s">
        <v>146</v>
      </c>
      <c r="B27" s="10" t="s">
        <v>145</v>
      </c>
      <c r="C27" s="10" t="s">
        <v>147</v>
      </c>
      <c r="D27" s="10" t="s">
        <v>19</v>
      </c>
      <c r="E27" s="11">
        <v>150000</v>
      </c>
      <c r="F27" s="11">
        <f>SUMIFS(General_Ledger!$L:$L,General_Ledger!$D:$D,A27)</f>
        <v>0</v>
      </c>
      <c r="G27" s="11">
        <f>SUMIFS(General_Ledger!$M:$M,General_Ledger!$D:$D,A27)+SUMIFS(Commitments!$J:$J,Commitments!$D:$D,A27)</f>
        <v>0</v>
      </c>
      <c r="H27" s="11">
        <f t="shared" si="0"/>
        <v>150000</v>
      </c>
      <c r="I27" s="12">
        <f t="shared" si="1"/>
        <v>0</v>
      </c>
      <c r="J27" s="10" t="str">
        <f t="shared" si="2"/>
        <v>OK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 t="s">
        <v>149</v>
      </c>
      <c r="B28" s="10" t="s">
        <v>148</v>
      </c>
      <c r="C28" s="10" t="s">
        <v>150</v>
      </c>
      <c r="D28" s="10" t="s">
        <v>19</v>
      </c>
      <c r="E28" s="11">
        <v>50000</v>
      </c>
      <c r="F28" s="11">
        <f>SUMIFS(General_Ledger!$L:$L,General_Ledger!$D:$D,A28)</f>
        <v>0</v>
      </c>
      <c r="G28" s="11">
        <f>SUMIFS(General_Ledger!$M:$M,General_Ledger!$D:$D,A28)+SUMIFS(Commitments!$J:$J,Commitments!$D:$D,A28)</f>
        <v>0</v>
      </c>
      <c r="H28" s="11">
        <f t="shared" si="0"/>
        <v>50000</v>
      </c>
      <c r="I28" s="12">
        <f t="shared" si="1"/>
        <v>0</v>
      </c>
      <c r="J28" s="10" t="str">
        <f t="shared" si="2"/>
        <v>OK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 t="s">
        <v>152</v>
      </c>
      <c r="B29" s="10" t="s">
        <v>151</v>
      </c>
      <c r="C29" s="10" t="s">
        <v>153</v>
      </c>
      <c r="D29" s="10" t="s">
        <v>19</v>
      </c>
      <c r="E29" s="11">
        <v>300000</v>
      </c>
      <c r="F29" s="11">
        <f>SUMIFS(General_Ledger!$L:$L,General_Ledger!$D:$D,A29)</f>
        <v>0</v>
      </c>
      <c r="G29" s="11">
        <f>SUMIFS(General_Ledger!$M:$M,General_Ledger!$D:$D,A29)+SUMIFS(Commitments!$J:$J,Commitments!$D:$D,A29)</f>
        <v>0</v>
      </c>
      <c r="H29" s="11">
        <f t="shared" si="0"/>
        <v>300000</v>
      </c>
      <c r="I29" s="12">
        <f t="shared" si="1"/>
        <v>0</v>
      </c>
      <c r="J29" s="10" t="str">
        <f t="shared" si="2"/>
        <v>OK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 t="s">
        <v>155</v>
      </c>
      <c r="B30" s="10" t="s">
        <v>154</v>
      </c>
      <c r="C30" s="10" t="s">
        <v>157</v>
      </c>
      <c r="D30" s="10" t="s">
        <v>19</v>
      </c>
      <c r="E30" s="11">
        <v>320000</v>
      </c>
      <c r="F30" s="11">
        <f>SUMIFS(General_Ledger!$L:$L,General_Ledger!$D:$D,A30)</f>
        <v>0</v>
      </c>
      <c r="G30" s="11">
        <f>SUMIFS(General_Ledger!$M:$M,General_Ledger!$D:$D,A30)+SUMIFS(Commitments!$J:$J,Commitments!$D:$D,A30)</f>
        <v>0</v>
      </c>
      <c r="H30" s="11">
        <f t="shared" si="0"/>
        <v>320000</v>
      </c>
      <c r="I30" s="12">
        <f t="shared" si="1"/>
        <v>0</v>
      </c>
      <c r="J30" s="10" t="str">
        <f t="shared" si="2"/>
        <v>OK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 t="s">
        <v>159</v>
      </c>
      <c r="B31" s="10" t="s">
        <v>158</v>
      </c>
      <c r="C31" s="10" t="s">
        <v>160</v>
      </c>
      <c r="D31" s="10" t="s">
        <v>19</v>
      </c>
      <c r="E31" s="11">
        <v>80000</v>
      </c>
      <c r="F31" s="11">
        <f>SUMIFS(General_Ledger!$L:$L,General_Ledger!$D:$D,A31)</f>
        <v>0</v>
      </c>
      <c r="G31" s="11">
        <f>SUMIFS(General_Ledger!$M:$M,General_Ledger!$D:$D,A31)+SUMIFS(Commitments!$J:$J,Commitments!$D:$D,A31)</f>
        <v>0</v>
      </c>
      <c r="H31" s="11">
        <f t="shared" si="0"/>
        <v>80000</v>
      </c>
      <c r="I31" s="12">
        <f t="shared" si="1"/>
        <v>0</v>
      </c>
      <c r="J31" s="10" t="str">
        <f t="shared" si="2"/>
        <v>OK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 t="s">
        <v>162</v>
      </c>
      <c r="B32" s="10" t="s">
        <v>161</v>
      </c>
      <c r="C32" s="10" t="s">
        <v>163</v>
      </c>
      <c r="D32" s="10" t="s">
        <v>19</v>
      </c>
      <c r="E32" s="11">
        <v>100000</v>
      </c>
      <c r="F32" s="11">
        <f>SUMIFS(General_Ledger!$L:$L,General_Ledger!$D:$D,A32)</f>
        <v>0</v>
      </c>
      <c r="G32" s="11">
        <f>SUMIFS(General_Ledger!$M:$M,General_Ledger!$D:$D,A32)+SUMIFS(Commitments!$J:$J,Commitments!$D:$D,A32)</f>
        <v>0</v>
      </c>
      <c r="H32" s="11">
        <f t="shared" si="0"/>
        <v>100000</v>
      </c>
      <c r="I32" s="12">
        <f t="shared" si="1"/>
        <v>0</v>
      </c>
      <c r="J32" s="10" t="str">
        <f t="shared" si="2"/>
        <v>OK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 t="s">
        <v>165</v>
      </c>
      <c r="B33" s="10" t="s">
        <v>164</v>
      </c>
      <c r="C33" s="10" t="s">
        <v>167</v>
      </c>
      <c r="D33" s="10" t="s">
        <v>19</v>
      </c>
      <c r="E33" s="11">
        <v>1080000</v>
      </c>
      <c r="F33" s="11">
        <f>SUMIFS(General_Ledger!$L:$L,General_Ledger!$D:$D,A33)</f>
        <v>0</v>
      </c>
      <c r="G33" s="11">
        <f>SUMIFS(General_Ledger!$M:$M,General_Ledger!$D:$D,A33)+SUMIFS(Commitments!$J:$J,Commitments!$D:$D,A33)</f>
        <v>0</v>
      </c>
      <c r="H33" s="11">
        <f t="shared" si="0"/>
        <v>1080000</v>
      </c>
      <c r="I33" s="12">
        <f t="shared" si="1"/>
        <v>0</v>
      </c>
      <c r="J33" s="10" t="str">
        <f t="shared" si="2"/>
        <v>OK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 t="s">
        <v>169</v>
      </c>
      <c r="B34" s="10" t="s">
        <v>168</v>
      </c>
      <c r="C34" s="10" t="s">
        <v>170</v>
      </c>
      <c r="D34" s="10" t="s">
        <v>19</v>
      </c>
      <c r="E34" s="11">
        <v>150000</v>
      </c>
      <c r="F34" s="11">
        <f>SUMIFS(General_Ledger!$L:$L,General_Ledger!$D:$D,A34)</f>
        <v>0</v>
      </c>
      <c r="G34" s="11">
        <f>SUMIFS(General_Ledger!$M:$M,General_Ledger!$D:$D,A34)+SUMIFS(Commitments!$J:$J,Commitments!$D:$D,A34)</f>
        <v>0</v>
      </c>
      <c r="H34" s="11">
        <f t="shared" si="0"/>
        <v>150000</v>
      </c>
      <c r="I34" s="12">
        <f t="shared" si="1"/>
        <v>0</v>
      </c>
      <c r="J34" s="10" t="str">
        <f t="shared" si="2"/>
        <v>OK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 t="s">
        <v>173</v>
      </c>
      <c r="B35" s="10" t="s">
        <v>172</v>
      </c>
      <c r="C35" s="10" t="s">
        <v>175</v>
      </c>
      <c r="D35" s="10" t="s">
        <v>21</v>
      </c>
      <c r="E35" s="11">
        <v>1624288</v>
      </c>
      <c r="F35" s="11">
        <f>SUMIFS(General_Ledger!$L:$L,General_Ledger!$D:$D,A35)</f>
        <v>0</v>
      </c>
      <c r="G35" s="11">
        <f>SUMIFS(General_Ledger!$M:$M,General_Ledger!$D:$D,A35)+SUMIFS(Commitments!$J:$J,Commitments!$D:$D,A35)</f>
        <v>0</v>
      </c>
      <c r="H35" s="11">
        <f t="shared" si="0"/>
        <v>1624288</v>
      </c>
      <c r="I35" s="12">
        <f t="shared" si="1"/>
        <v>0</v>
      </c>
      <c r="J35" s="10" t="str">
        <f t="shared" si="2"/>
        <v>OK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1"/>
      <c r="F36" s="11"/>
      <c r="G36" s="11"/>
      <c r="H36" s="11"/>
      <c r="I36" s="12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3" t="s">
        <v>24</v>
      </c>
      <c r="E37" s="14">
        <f>SUM(E2:E35)</f>
        <v>32504288</v>
      </c>
      <c r="F37" s="14">
        <f>SUM(F2:F35)</f>
        <v>300000</v>
      </c>
      <c r="G37" s="14">
        <f>SUM(G2:G35)</f>
        <v>0</v>
      </c>
      <c r="H37" s="14">
        <f>SUM(H2:H35)</f>
        <v>32204288</v>
      </c>
      <c r="I37" s="17">
        <f>IF(E37=0,0,F37/E37)</f>
        <v>0.0092295514979439</v>
      </c>
      <c r="J37" s="1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conditionalFormatting sqref="H2:H37">
    <cfRule type="cellIs" dxfId="0" priority="1" operator="lessThan">
      <formula>0</formula>
    </cfRule>
  </conditionalFormatting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A1" sqref="A1"/>
    </sheetView>
  </sheetViews>
  <sheetFormatPr defaultColWidth="9" defaultRowHeight="14"/>
  <cols>
    <col min="1" max="1" width="55" customWidth="1"/>
    <col min="5" max="5" width="18.1666666666667" customWidth="1"/>
  </cols>
  <sheetData>
    <row r="1" ht="52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220</v>
      </c>
      <c r="B3" s="10"/>
      <c r="C3" s="10"/>
      <c r="D3" s="10">
        <f>Dashboard!B7</f>
        <v>3293</v>
      </c>
      <c r="E3" s="10" t="s">
        <v>221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ht="39" spans="1:21">
      <c r="A5" s="15" t="s">
        <v>48</v>
      </c>
      <c r="B5" s="15" t="s">
        <v>222</v>
      </c>
      <c r="C5" s="15" t="s">
        <v>223</v>
      </c>
      <c r="D5" s="15" t="s">
        <v>54</v>
      </c>
      <c r="E5" s="15" t="s">
        <v>224</v>
      </c>
      <c r="F5" s="15" t="s">
        <v>225</v>
      </c>
      <c r="G5" s="15" t="s">
        <v>226</v>
      </c>
      <c r="H5" s="15" t="s">
        <v>8</v>
      </c>
      <c r="I5" s="15" t="s">
        <v>227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 t="s">
        <v>60</v>
      </c>
      <c r="B6" s="10"/>
      <c r="C6" s="10"/>
      <c r="D6" s="10"/>
      <c r="E6" s="11">
        <f>SUMIFS(Budget_Map!$L:$L,Budget_Map!$B:$B,"Personnel")</f>
        <v>6800000</v>
      </c>
      <c r="F6" s="11">
        <f>E6/Dashboard!$B$7</f>
        <v>2064.98633464926</v>
      </c>
      <c r="G6" s="11">
        <f>SUMIFS(General_Ledger!$O:$O,General_Ledger!$H:$H,IF(A6="Monitoring &amp; Evaluation","Monitoring and Evaluation",IF(A6="Personnel Costs","Personnel",IF(A6="Programme Implementation Costs","Programme Implementation",A6))))</f>
        <v>75.9186152444579</v>
      </c>
      <c r="H6" s="12">
        <f t="shared" ref="H6:H15" si="0">IF(F6=0,0,G6/F6)</f>
        <v>0.0367647058823529</v>
      </c>
      <c r="I6" s="11">
        <f t="shared" ref="I6:I15" si="1">F6-G6</f>
        <v>1989.0677194048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 t="s">
        <v>228</v>
      </c>
      <c r="B7" s="10"/>
      <c r="C7" s="10"/>
      <c r="D7" s="10"/>
      <c r="E7" s="11">
        <f>SUMIFS(Budget_Map!$L:$L,Budget_Map!$B:$B,"Programme Implementation")</f>
        <v>21130000</v>
      </c>
      <c r="F7" s="11">
        <f>E7/Dashboard!$B$7</f>
        <v>6416.64136046159</v>
      </c>
      <c r="G7" s="11">
        <f>SUMIFS(General_Ledger!$O:$O,General_Ledger!$H:$H,IF(A7="Monitoring &amp; Evaluation","Monitoring and Evaluation",IF(A7="Personnel Costs","Personnel",IF(A7="Programme Implementation Costs","Programme Implementation",A7))))</f>
        <v>0</v>
      </c>
      <c r="H7" s="12">
        <f t="shared" si="0"/>
        <v>0</v>
      </c>
      <c r="I7" s="11">
        <f t="shared" si="1"/>
        <v>6416.64136046159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 t="s">
        <v>82</v>
      </c>
      <c r="B8" s="10"/>
      <c r="C8" s="10"/>
      <c r="D8" s="10"/>
      <c r="E8" s="11">
        <f>SUMIFS(Budget_Map!$L:$L,Budget_Map!$E:$E,A8)</f>
        <v>6600000</v>
      </c>
      <c r="F8" s="11">
        <f>E8/Dashboard!$B$7</f>
        <v>2004.25144245369</v>
      </c>
      <c r="G8" s="11">
        <f>SUMIFS(General_Ledger!$O:$O,General_Ledger!$H:$H,IF(A8="Monitoring &amp; Evaluation","Monitoring and Evaluation",IF(A8="Personnel Costs","Personnel",IF(A8="Programme Implementation Costs","Programme Implementation",A8))))</f>
        <v>0</v>
      </c>
      <c r="H8" s="12">
        <f t="shared" si="0"/>
        <v>0</v>
      </c>
      <c r="I8" s="11">
        <f t="shared" si="1"/>
        <v>2004.25144245369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 t="s">
        <v>95</v>
      </c>
      <c r="B9" s="10"/>
      <c r="C9" s="10"/>
      <c r="D9" s="10"/>
      <c r="E9" s="11">
        <f>SUMIFS(Budget_Map!$L:$L,Budget_Map!$E:$E,A9)</f>
        <v>7400000</v>
      </c>
      <c r="F9" s="11">
        <f>E9/Dashboard!$B$7</f>
        <v>2247.19101123596</v>
      </c>
      <c r="G9" s="11">
        <f>SUMIFS(General_Ledger!$O:$O,General_Ledger!$H:$H,IF(A9="Monitoring &amp; Evaluation","Monitoring and Evaluation",IF(A9="Personnel Costs","Personnel",IF(A9="Programme Implementation Costs","Programme Implementation",A9))))</f>
        <v>0</v>
      </c>
      <c r="H9" s="12">
        <f t="shared" si="0"/>
        <v>0</v>
      </c>
      <c r="I9" s="11">
        <f t="shared" si="1"/>
        <v>2247.19101123596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 t="s">
        <v>106</v>
      </c>
      <c r="B10" s="10"/>
      <c r="C10" s="10"/>
      <c r="D10" s="10"/>
      <c r="E10" s="11">
        <f>SUMIFS(Budget_Map!$L:$L,Budget_Map!$E:$E,A10)</f>
        <v>3130000</v>
      </c>
      <c r="F10" s="11">
        <f>E10/Dashboard!$B$7</f>
        <v>950.501062860613</v>
      </c>
      <c r="G10" s="11">
        <f>SUMIFS(General_Ledger!$O:$O,General_Ledger!$H:$H,IF(A10="Monitoring &amp; Evaluation","Monitoring and Evaluation",IF(A10="Personnel Costs","Personnel",IF(A10="Programme Implementation Costs","Programme Implementation",A10))))</f>
        <v>0</v>
      </c>
      <c r="H10" s="12">
        <f t="shared" si="0"/>
        <v>0</v>
      </c>
      <c r="I10" s="11">
        <f t="shared" si="1"/>
        <v>950.501062860613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 t="s">
        <v>123</v>
      </c>
      <c r="B11" s="10"/>
      <c r="C11" s="10"/>
      <c r="D11" s="10"/>
      <c r="E11" s="11">
        <f>SUMIFS(Budget_Map!$L:$L,Budget_Map!$E:$E,A11)</f>
        <v>4000000</v>
      </c>
      <c r="F11" s="11">
        <f>E11/Dashboard!$B$7</f>
        <v>1214.69784391133</v>
      </c>
      <c r="G11" s="11">
        <f>SUMIFS(General_Ledger!$O:$O,General_Ledger!$H:$H,IF(A11="Monitoring &amp; Evaluation","Monitoring and Evaluation",IF(A11="Personnel Costs","Personnel",IF(A11="Programme Implementation Costs","Programme Implementation",A11))))</f>
        <v>0</v>
      </c>
      <c r="H11" s="12">
        <f t="shared" si="0"/>
        <v>0</v>
      </c>
      <c r="I11" s="11">
        <f t="shared" si="1"/>
        <v>1214.69784391133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 t="s">
        <v>229</v>
      </c>
      <c r="B12" s="10"/>
      <c r="C12" s="10"/>
      <c r="D12" s="10"/>
      <c r="E12" s="11">
        <f>SUMIFS(Budget_Map!$L:$L,Budget_Map!$B:$B,"Monitoring and Evaluation")</f>
        <v>2950000</v>
      </c>
      <c r="F12" s="11">
        <f>E12/Dashboard!$B$7</f>
        <v>895.839659884604</v>
      </c>
      <c r="G12" s="11">
        <f>SUMIFS(General_Ledger!$O:$O,General_Ledger!$H:$H,IF(A12="Monitoring &amp; Evaluation","Monitoring and Evaluation",IF(A12="Personnel Costs","Personnel",IF(A12="Programme Implementation Costs","Programme Implementation",A12))))</f>
        <v>15.1837230488916</v>
      </c>
      <c r="H12" s="12">
        <f t="shared" si="0"/>
        <v>0.0169491525423729</v>
      </c>
      <c r="I12" s="11">
        <f t="shared" si="1"/>
        <v>880.655936835712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 t="s">
        <v>230</v>
      </c>
      <c r="B13" s="10"/>
      <c r="C13" s="10"/>
      <c r="D13" s="10"/>
      <c r="E13" s="11">
        <f>SUM(E6,E7,E12)</f>
        <v>30880000</v>
      </c>
      <c r="F13" s="11">
        <f>E13/Dashboard!$B$7</f>
        <v>9377.46735499544</v>
      </c>
      <c r="G13" s="11">
        <f>SUMIFS(General_Ledger!$O:$O,General_Ledger!$H:$H,IF(A13="Monitoring &amp; Evaluation","Monitoring and Evaluation",IF(A13="Personnel Costs","Personnel",IF(A13="Programme Implementation Costs","Programme Implementation",A13))))</f>
        <v>0</v>
      </c>
      <c r="H13" s="12">
        <f t="shared" si="0"/>
        <v>0</v>
      </c>
      <c r="I13" s="11">
        <f t="shared" si="1"/>
        <v>9377.46735499544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 t="s">
        <v>231</v>
      </c>
      <c r="B14" s="10"/>
      <c r="C14" s="10"/>
      <c r="D14" s="10"/>
      <c r="E14" s="11">
        <f>SUMIFS(Budget_Map!$L:$L,Budget_Map!$B:$B,"Overhead")</f>
        <v>1624288</v>
      </c>
      <c r="F14" s="11">
        <f>E14/Dashboard!$B$7</f>
        <v>493.25478287276</v>
      </c>
      <c r="G14" s="11">
        <f>SUMIFS(General_Ledger!$O:$O,General_Ledger!$H:$H,IF(A14="Monitoring &amp; Evaluation","Monitoring and Evaluation",IF(A14="Personnel Costs","Personnel",IF(A14="Programme Implementation Costs","Programme Implementation",A14))))</f>
        <v>0</v>
      </c>
      <c r="H14" s="12">
        <f t="shared" si="0"/>
        <v>0</v>
      </c>
      <c r="I14" s="11">
        <f t="shared" si="1"/>
        <v>493.25478287276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 t="s">
        <v>232</v>
      </c>
      <c r="B15" s="10"/>
      <c r="C15" s="10"/>
      <c r="D15" s="10"/>
      <c r="E15" s="11">
        <f>SUM(E13:E14)</f>
        <v>32504288</v>
      </c>
      <c r="F15" s="11">
        <f>E15/Dashboard!$B$7</f>
        <v>9870.72213786821</v>
      </c>
      <c r="G15" s="11">
        <f>SUMIFS(General_Ledger!$O:$O,General_Ledger!$H:$H,IF(A15="Monitoring &amp; Evaluation","Monitoring and Evaluation",IF(A15="Personnel Costs","Personnel",IF(A15="Programme Implementation Costs","Programme Implementation",A15))))</f>
        <v>0</v>
      </c>
      <c r="H15" s="12">
        <f t="shared" si="0"/>
        <v>0</v>
      </c>
      <c r="I15" s="11">
        <f t="shared" si="1"/>
        <v>9870.72213786821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topLeftCell="B1" workbookViewId="0">
      <selection activeCell="H9" sqref="H9"/>
    </sheetView>
  </sheetViews>
  <sheetFormatPr defaultColWidth="9" defaultRowHeight="14"/>
  <cols>
    <col min="6" max="6" width="40" customWidth="1"/>
  </cols>
  <sheetData>
    <row r="1" spans="1:21">
      <c r="A1" s="10"/>
      <c r="B1" s="10" t="s">
        <v>233</v>
      </c>
      <c r="C1" s="10"/>
      <c r="D1" s="10"/>
      <c r="E1" s="10" t="s">
        <v>234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/>
      <c r="B2" s="10" t="s">
        <v>235</v>
      </c>
      <c r="C2" s="10"/>
      <c r="D2" s="10"/>
      <c r="E2" s="10" t="s">
        <v>236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/>
      <c r="B3" s="10" t="s">
        <v>237</v>
      </c>
      <c r="C3" s="10"/>
      <c r="D3" s="10"/>
      <c r="E3" s="10" t="s">
        <v>238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/>
      <c r="B4" s="10" t="s">
        <v>239</v>
      </c>
      <c r="C4" s="10"/>
      <c r="D4" s="10"/>
      <c r="E4" s="10">
        <f>Dashboard!B9</f>
        <v>9870.72213786821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/>
      <c r="B5" s="10" t="s">
        <v>240</v>
      </c>
      <c r="C5" s="10"/>
      <c r="D5" s="10"/>
      <c r="E5" s="10">
        <f>Dashboard!B7</f>
        <v>3293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0" t="s">
        <v>241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0" t="s">
        <v>242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ht="52" spans="1:21">
      <c r="A8" s="10"/>
      <c r="B8" s="9" t="s">
        <v>46</v>
      </c>
      <c r="C8" s="9" t="s">
        <v>179</v>
      </c>
      <c r="D8" s="9" t="s">
        <v>243</v>
      </c>
      <c r="E8" s="9" t="s">
        <v>244</v>
      </c>
      <c r="F8" s="9" t="s">
        <v>182</v>
      </c>
      <c r="G8" s="9" t="s">
        <v>245</v>
      </c>
      <c r="H8" s="9" t="s">
        <v>246</v>
      </c>
      <c r="I8" s="9" t="s">
        <v>185</v>
      </c>
      <c r="J8" s="9" t="s">
        <v>247</v>
      </c>
      <c r="K8" s="9" t="s">
        <v>188</v>
      </c>
      <c r="L8" s="9" t="s">
        <v>191</v>
      </c>
      <c r="M8" s="9" t="s">
        <v>190</v>
      </c>
      <c r="N8" s="10"/>
      <c r="O8" s="10"/>
      <c r="P8" s="10"/>
      <c r="Q8" s="10"/>
      <c r="R8" s="10"/>
      <c r="S8" s="10"/>
      <c r="T8" s="10"/>
      <c r="U8" s="10"/>
    </row>
    <row r="9" spans="1:21">
      <c r="A9" s="10"/>
      <c r="B9" s="10" t="str">
        <f>General_Ledger!E2</f>
        <v>PER-001</v>
      </c>
      <c r="C9" s="10" t="str">
        <f>General_Ledger!B2</f>
        <v>Jul-26</v>
      </c>
      <c r="D9" s="10">
        <f>General_Ledger!A2</f>
        <v>46206</v>
      </c>
      <c r="E9" s="10">
        <f>General_Ledger!C2</f>
        <v>1</v>
      </c>
      <c r="F9" s="10" t="str">
        <f>General_Ledger!I2</f>
        <v>PAYMENTS</v>
      </c>
      <c r="G9" s="10" t="str">
        <f t="shared" ref="G9:G40" si="0">"TZS"</f>
        <v>TZS</v>
      </c>
      <c r="H9" s="11">
        <f>General_Ledger!L2</f>
        <v>250000</v>
      </c>
      <c r="I9" s="11">
        <f>General_Ledger!N2</f>
        <v>3293</v>
      </c>
      <c r="J9" s="11">
        <f>General_Ledger!O2</f>
        <v>75.9186152444579</v>
      </c>
      <c r="K9" s="10" t="str">
        <f>General_Ledger!R2</f>
        <v>Kasulu</v>
      </c>
      <c r="L9" s="10">
        <f>General_Ledger!U2</f>
        <v>0</v>
      </c>
      <c r="M9" s="10" t="str">
        <f>General_Ledger!T2</f>
        <v>Paid</v>
      </c>
      <c r="N9" s="10"/>
      <c r="O9" s="10"/>
      <c r="P9" s="10"/>
      <c r="Q9" s="10"/>
      <c r="R9" s="10"/>
      <c r="S9" s="10"/>
      <c r="T9" s="10"/>
      <c r="U9" s="10"/>
    </row>
    <row r="10" spans="1:21">
      <c r="A10" s="10"/>
      <c r="B10" s="10" t="str">
        <f>General_Ledger!E3</f>
        <v>PER-001</v>
      </c>
      <c r="C10" s="10" t="str">
        <f>General_Ledger!B3</f>
        <v>Jul-26</v>
      </c>
      <c r="D10" s="10">
        <f>General_Ledger!A3</f>
        <v>46205</v>
      </c>
      <c r="E10" s="10">
        <f>General_Ledger!C3</f>
        <v>2</v>
      </c>
      <c r="F10" s="10" t="str">
        <f>General_Ledger!I3</f>
        <v>BANK</v>
      </c>
      <c r="G10" s="10" t="str">
        <f t="shared" si="0"/>
        <v>TZS</v>
      </c>
      <c r="H10" s="11">
        <f>General_Ledger!L3</f>
        <v>0</v>
      </c>
      <c r="I10" s="11">
        <f>General_Ledger!N3</f>
        <v>3293</v>
      </c>
      <c r="J10" s="11" t="str">
        <f>General_Ledger!O3</f>
        <v/>
      </c>
      <c r="K10" s="10">
        <f>General_Ledger!R3</f>
        <v>0</v>
      </c>
      <c r="L10" s="10">
        <f>General_Ledger!U3</f>
        <v>0</v>
      </c>
      <c r="M10" s="10">
        <f>General_Ledger!T3</f>
        <v>0</v>
      </c>
      <c r="N10" s="10"/>
      <c r="O10" s="10"/>
      <c r="P10" s="10"/>
      <c r="Q10" s="10"/>
      <c r="R10" s="10"/>
      <c r="S10" s="10"/>
      <c r="T10" s="10"/>
      <c r="U10" s="10"/>
    </row>
    <row r="11" spans="1:21">
      <c r="A11" s="10"/>
      <c r="B11" s="10" t="str">
        <f>General_Ledger!E4</f>
        <v>ME-001</v>
      </c>
      <c r="C11" s="10" t="str">
        <f>General_Ledger!B4</f>
        <v>Sept-27</v>
      </c>
      <c r="D11" s="10">
        <f>General_Ledger!A4</f>
        <v>46639</v>
      </c>
      <c r="E11" s="10">
        <f>General_Ledger!C4</f>
        <v>6</v>
      </c>
      <c r="F11" s="10">
        <f>General_Ledger!I4</f>
        <v>0</v>
      </c>
      <c r="G11" s="10" t="str">
        <f t="shared" si="0"/>
        <v>TZS</v>
      </c>
      <c r="H11" s="11">
        <f>General_Ledger!L4</f>
        <v>50000</v>
      </c>
      <c r="I11" s="11">
        <f>General_Ledger!N4</f>
        <v>3293</v>
      </c>
      <c r="J11" s="11">
        <f>General_Ledger!O4</f>
        <v>15.1837230488916</v>
      </c>
      <c r="K11" s="10" t="str">
        <f>General_Ledger!R4</f>
        <v>Kasulu</v>
      </c>
      <c r="L11" s="10">
        <f>General_Ledger!U4</f>
        <v>0</v>
      </c>
      <c r="M11" s="10" t="str">
        <f>General_Ledger!T4</f>
        <v>Paid</v>
      </c>
      <c r="N11" s="10"/>
      <c r="O11" s="10"/>
      <c r="P11" s="10"/>
      <c r="Q11" s="10"/>
      <c r="R11" s="10"/>
      <c r="S11" s="10"/>
      <c r="T11" s="10"/>
      <c r="U11" s="10"/>
    </row>
    <row r="12" spans="1:21">
      <c r="A12" s="10"/>
      <c r="B12" s="10">
        <f>General_Ledger!E5</f>
        <v>0</v>
      </c>
      <c r="C12" s="10" t="str">
        <f>General_Ledger!B5</f>
        <v/>
      </c>
      <c r="D12" s="10">
        <f>General_Ledger!A5</f>
        <v>0</v>
      </c>
      <c r="E12" s="10">
        <f>General_Ledger!C5</f>
        <v>0</v>
      </c>
      <c r="F12" s="10">
        <f>General_Ledger!I5</f>
        <v>0</v>
      </c>
      <c r="G12" s="10" t="str">
        <f t="shared" si="0"/>
        <v>TZS</v>
      </c>
      <c r="H12" s="11">
        <f>General_Ledger!L5</f>
        <v>0</v>
      </c>
      <c r="I12" s="11" t="str">
        <f>General_Ledger!N5</f>
        <v/>
      </c>
      <c r="J12" s="11" t="str">
        <f>General_Ledger!O5</f>
        <v/>
      </c>
      <c r="K12" s="10">
        <f>General_Ledger!R5</f>
        <v>0</v>
      </c>
      <c r="L12" s="10">
        <f>General_Ledger!U5</f>
        <v>0</v>
      </c>
      <c r="M12" s="10">
        <f>General_Ledger!T5</f>
        <v>0</v>
      </c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>
        <f>General_Ledger!E6</f>
        <v>0</v>
      </c>
      <c r="C13" s="10" t="str">
        <f>General_Ledger!B6</f>
        <v/>
      </c>
      <c r="D13" s="10">
        <f>General_Ledger!A6</f>
        <v>0</v>
      </c>
      <c r="E13" s="10">
        <f>General_Ledger!C6</f>
        <v>0</v>
      </c>
      <c r="F13" s="10">
        <f>General_Ledger!I6</f>
        <v>0</v>
      </c>
      <c r="G13" s="10" t="str">
        <f t="shared" si="0"/>
        <v>TZS</v>
      </c>
      <c r="H13" s="11">
        <f>General_Ledger!L6</f>
        <v>0</v>
      </c>
      <c r="I13" s="11" t="str">
        <f>General_Ledger!N6</f>
        <v/>
      </c>
      <c r="J13" s="11" t="str">
        <f>General_Ledger!O6</f>
        <v/>
      </c>
      <c r="K13" s="10">
        <f>General_Ledger!R6</f>
        <v>0</v>
      </c>
      <c r="L13" s="10">
        <f>General_Ledger!U6</f>
        <v>0</v>
      </c>
      <c r="M13" s="10">
        <f>General_Ledger!T6</f>
        <v>0</v>
      </c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>
        <f>General_Ledger!E7</f>
        <v>0</v>
      </c>
      <c r="C14" s="10" t="str">
        <f>General_Ledger!B7</f>
        <v/>
      </c>
      <c r="D14" s="10">
        <f>General_Ledger!A7</f>
        <v>0</v>
      </c>
      <c r="E14" s="10">
        <f>General_Ledger!C7</f>
        <v>0</v>
      </c>
      <c r="F14" s="10">
        <f>General_Ledger!I7</f>
        <v>0</v>
      </c>
      <c r="G14" s="10" t="str">
        <f t="shared" si="0"/>
        <v>TZS</v>
      </c>
      <c r="H14" s="11">
        <f>General_Ledger!L7</f>
        <v>0</v>
      </c>
      <c r="I14" s="11" t="str">
        <f>General_Ledger!N7</f>
        <v/>
      </c>
      <c r="J14" s="11" t="str">
        <f>General_Ledger!O7</f>
        <v/>
      </c>
      <c r="K14" s="10">
        <f>General_Ledger!R7</f>
        <v>0</v>
      </c>
      <c r="L14" s="10">
        <f>General_Ledger!U7</f>
        <v>0</v>
      </c>
      <c r="M14" s="10">
        <f>General_Ledger!T7</f>
        <v>0</v>
      </c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>
        <f>General_Ledger!E8</f>
        <v>0</v>
      </c>
      <c r="C15" s="10" t="str">
        <f>General_Ledger!B8</f>
        <v/>
      </c>
      <c r="D15" s="10">
        <f>General_Ledger!A8</f>
        <v>0</v>
      </c>
      <c r="E15" s="10">
        <f>General_Ledger!C8</f>
        <v>0</v>
      </c>
      <c r="F15" s="10">
        <f>General_Ledger!I8</f>
        <v>0</v>
      </c>
      <c r="G15" s="10" t="str">
        <f t="shared" si="0"/>
        <v>TZS</v>
      </c>
      <c r="H15" s="11">
        <f>General_Ledger!L8</f>
        <v>0</v>
      </c>
      <c r="I15" s="11" t="str">
        <f>General_Ledger!N8</f>
        <v/>
      </c>
      <c r="J15" s="11" t="str">
        <f>General_Ledger!O8</f>
        <v/>
      </c>
      <c r="K15" s="10">
        <f>General_Ledger!R8</f>
        <v>0</v>
      </c>
      <c r="L15" s="10">
        <f>General_Ledger!U8</f>
        <v>0</v>
      </c>
      <c r="M15" s="10">
        <f>General_Ledger!T8</f>
        <v>0</v>
      </c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>
        <f>General_Ledger!E9</f>
        <v>0</v>
      </c>
      <c r="C16" s="10" t="str">
        <f>General_Ledger!B9</f>
        <v/>
      </c>
      <c r="D16" s="10">
        <f>General_Ledger!A9</f>
        <v>0</v>
      </c>
      <c r="E16" s="10">
        <f>General_Ledger!C9</f>
        <v>0</v>
      </c>
      <c r="F16" s="10">
        <f>General_Ledger!I9</f>
        <v>0</v>
      </c>
      <c r="G16" s="10" t="str">
        <f t="shared" si="0"/>
        <v>TZS</v>
      </c>
      <c r="H16" s="11">
        <f>General_Ledger!L9</f>
        <v>0</v>
      </c>
      <c r="I16" s="11" t="str">
        <f>General_Ledger!N9</f>
        <v/>
      </c>
      <c r="J16" s="11" t="str">
        <f>General_Ledger!O9</f>
        <v/>
      </c>
      <c r="K16" s="10">
        <f>General_Ledger!R9</f>
        <v>0</v>
      </c>
      <c r="L16" s="10">
        <f>General_Ledger!U9</f>
        <v>0</v>
      </c>
      <c r="M16" s="10">
        <f>General_Ledger!T9</f>
        <v>0</v>
      </c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>
        <f>General_Ledger!E10</f>
        <v>0</v>
      </c>
      <c r="C17" s="10" t="str">
        <f>General_Ledger!B10</f>
        <v/>
      </c>
      <c r="D17" s="10">
        <f>General_Ledger!A10</f>
        <v>0</v>
      </c>
      <c r="E17" s="10">
        <f>General_Ledger!C10</f>
        <v>0</v>
      </c>
      <c r="F17" s="10">
        <f>General_Ledger!I10</f>
        <v>0</v>
      </c>
      <c r="G17" s="10" t="str">
        <f t="shared" si="0"/>
        <v>TZS</v>
      </c>
      <c r="H17" s="11">
        <f>General_Ledger!L10</f>
        <v>0</v>
      </c>
      <c r="I17" s="11" t="str">
        <f>General_Ledger!N10</f>
        <v/>
      </c>
      <c r="J17" s="11" t="str">
        <f>General_Ledger!O10</f>
        <v/>
      </c>
      <c r="K17" s="10">
        <f>General_Ledger!R10</f>
        <v>0</v>
      </c>
      <c r="L17" s="10">
        <f>General_Ledger!U10</f>
        <v>0</v>
      </c>
      <c r="M17" s="10">
        <f>General_Ledger!T10</f>
        <v>0</v>
      </c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>
        <f>General_Ledger!E11</f>
        <v>0</v>
      </c>
      <c r="C18" s="10" t="str">
        <f>General_Ledger!B11</f>
        <v/>
      </c>
      <c r="D18" s="10">
        <f>General_Ledger!A11</f>
        <v>0</v>
      </c>
      <c r="E18" s="10">
        <f>General_Ledger!C11</f>
        <v>0</v>
      </c>
      <c r="F18" s="10">
        <f>General_Ledger!I11</f>
        <v>0</v>
      </c>
      <c r="G18" s="10" t="str">
        <f t="shared" si="0"/>
        <v>TZS</v>
      </c>
      <c r="H18" s="11">
        <f>General_Ledger!L11</f>
        <v>0</v>
      </c>
      <c r="I18" s="11" t="str">
        <f>General_Ledger!N11</f>
        <v/>
      </c>
      <c r="J18" s="11" t="str">
        <f>General_Ledger!O11</f>
        <v/>
      </c>
      <c r="K18" s="10">
        <f>General_Ledger!R11</f>
        <v>0</v>
      </c>
      <c r="L18" s="10">
        <f>General_Ledger!U11</f>
        <v>0</v>
      </c>
      <c r="M18" s="10">
        <f>General_Ledger!T11</f>
        <v>0</v>
      </c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>
        <f>General_Ledger!E12</f>
        <v>0</v>
      </c>
      <c r="C19" s="10" t="str">
        <f>General_Ledger!B12</f>
        <v/>
      </c>
      <c r="D19" s="10">
        <f>General_Ledger!A12</f>
        <v>0</v>
      </c>
      <c r="E19" s="10">
        <f>General_Ledger!C12</f>
        <v>0</v>
      </c>
      <c r="F19" s="10">
        <f>General_Ledger!I12</f>
        <v>0</v>
      </c>
      <c r="G19" s="10" t="str">
        <f t="shared" si="0"/>
        <v>TZS</v>
      </c>
      <c r="H19" s="11">
        <f>General_Ledger!L12</f>
        <v>0</v>
      </c>
      <c r="I19" s="11" t="str">
        <f>General_Ledger!N12</f>
        <v/>
      </c>
      <c r="J19" s="11" t="str">
        <f>General_Ledger!O12</f>
        <v/>
      </c>
      <c r="K19" s="10">
        <f>General_Ledger!R12</f>
        <v>0</v>
      </c>
      <c r="L19" s="10">
        <f>General_Ledger!U12</f>
        <v>0</v>
      </c>
      <c r="M19" s="10">
        <f>General_Ledger!T12</f>
        <v>0</v>
      </c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>
        <f>General_Ledger!E13</f>
        <v>0</v>
      </c>
      <c r="C20" s="10" t="str">
        <f>General_Ledger!B13</f>
        <v/>
      </c>
      <c r="D20" s="10">
        <f>General_Ledger!A13</f>
        <v>0</v>
      </c>
      <c r="E20" s="10">
        <f>General_Ledger!C13</f>
        <v>0</v>
      </c>
      <c r="F20" s="10">
        <f>General_Ledger!I13</f>
        <v>0</v>
      </c>
      <c r="G20" s="10" t="str">
        <f t="shared" si="0"/>
        <v>TZS</v>
      </c>
      <c r="H20" s="11">
        <f>General_Ledger!L13</f>
        <v>0</v>
      </c>
      <c r="I20" s="11" t="str">
        <f>General_Ledger!N13</f>
        <v/>
      </c>
      <c r="J20" s="11" t="str">
        <f>General_Ledger!O13</f>
        <v/>
      </c>
      <c r="K20" s="10">
        <f>General_Ledger!R13</f>
        <v>0</v>
      </c>
      <c r="L20" s="10">
        <f>General_Ledger!U13</f>
        <v>0</v>
      </c>
      <c r="M20" s="10">
        <f>General_Ledger!T13</f>
        <v>0</v>
      </c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>
        <f>General_Ledger!E14</f>
        <v>0</v>
      </c>
      <c r="C21" s="10" t="str">
        <f>General_Ledger!B14</f>
        <v/>
      </c>
      <c r="D21" s="10">
        <f>General_Ledger!A14</f>
        <v>0</v>
      </c>
      <c r="E21" s="10">
        <f>General_Ledger!C14</f>
        <v>0</v>
      </c>
      <c r="F21" s="10">
        <f>General_Ledger!I14</f>
        <v>0</v>
      </c>
      <c r="G21" s="10" t="str">
        <f t="shared" si="0"/>
        <v>TZS</v>
      </c>
      <c r="H21" s="11">
        <f>General_Ledger!L14</f>
        <v>0</v>
      </c>
      <c r="I21" s="11" t="str">
        <f>General_Ledger!N14</f>
        <v/>
      </c>
      <c r="J21" s="11" t="str">
        <f>General_Ledger!O14</f>
        <v/>
      </c>
      <c r="K21" s="10">
        <f>General_Ledger!R14</f>
        <v>0</v>
      </c>
      <c r="L21" s="10">
        <f>General_Ledger!U14</f>
        <v>0</v>
      </c>
      <c r="M21" s="10">
        <f>General_Ledger!T14</f>
        <v>0</v>
      </c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>
        <f>General_Ledger!E15</f>
        <v>0</v>
      </c>
      <c r="C22" s="10" t="str">
        <f>General_Ledger!B15</f>
        <v/>
      </c>
      <c r="D22" s="10">
        <f>General_Ledger!A15</f>
        <v>0</v>
      </c>
      <c r="E22" s="10">
        <f>General_Ledger!C15</f>
        <v>0</v>
      </c>
      <c r="F22" s="10">
        <f>General_Ledger!I15</f>
        <v>0</v>
      </c>
      <c r="G22" s="10" t="str">
        <f t="shared" si="0"/>
        <v>TZS</v>
      </c>
      <c r="H22" s="11">
        <f>General_Ledger!L15</f>
        <v>0</v>
      </c>
      <c r="I22" s="11" t="str">
        <f>General_Ledger!N15</f>
        <v/>
      </c>
      <c r="J22" s="11" t="str">
        <f>General_Ledger!O15</f>
        <v/>
      </c>
      <c r="K22" s="10">
        <f>General_Ledger!R15</f>
        <v>0</v>
      </c>
      <c r="L22" s="10">
        <f>General_Ledger!U15</f>
        <v>0</v>
      </c>
      <c r="M22" s="10">
        <f>General_Ledger!T15</f>
        <v>0</v>
      </c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>
        <f>General_Ledger!E16</f>
        <v>0</v>
      </c>
      <c r="C23" s="10" t="str">
        <f>General_Ledger!B16</f>
        <v/>
      </c>
      <c r="D23" s="10">
        <f>General_Ledger!A16</f>
        <v>0</v>
      </c>
      <c r="E23" s="10">
        <f>General_Ledger!C16</f>
        <v>0</v>
      </c>
      <c r="F23" s="10">
        <f>General_Ledger!I16</f>
        <v>0</v>
      </c>
      <c r="G23" s="10" t="str">
        <f t="shared" si="0"/>
        <v>TZS</v>
      </c>
      <c r="H23" s="11">
        <f>General_Ledger!L16</f>
        <v>0</v>
      </c>
      <c r="I23" s="11" t="str">
        <f>General_Ledger!N16</f>
        <v/>
      </c>
      <c r="J23" s="11" t="str">
        <f>General_Ledger!O16</f>
        <v/>
      </c>
      <c r="K23" s="10">
        <f>General_Ledger!R16</f>
        <v>0</v>
      </c>
      <c r="L23" s="10">
        <f>General_Ledger!U16</f>
        <v>0</v>
      </c>
      <c r="M23" s="10">
        <f>General_Ledger!T16</f>
        <v>0</v>
      </c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>
        <f>General_Ledger!E17</f>
        <v>0</v>
      </c>
      <c r="C24" s="10" t="str">
        <f>General_Ledger!B17</f>
        <v/>
      </c>
      <c r="D24" s="10">
        <f>General_Ledger!A17</f>
        <v>0</v>
      </c>
      <c r="E24" s="10">
        <f>General_Ledger!C17</f>
        <v>0</v>
      </c>
      <c r="F24" s="10">
        <f>General_Ledger!I17</f>
        <v>0</v>
      </c>
      <c r="G24" s="10" t="str">
        <f t="shared" si="0"/>
        <v>TZS</v>
      </c>
      <c r="H24" s="11">
        <f>General_Ledger!L17</f>
        <v>0</v>
      </c>
      <c r="I24" s="11" t="str">
        <f>General_Ledger!N17</f>
        <v/>
      </c>
      <c r="J24" s="11" t="str">
        <f>General_Ledger!O17</f>
        <v/>
      </c>
      <c r="K24" s="10">
        <f>General_Ledger!R17</f>
        <v>0</v>
      </c>
      <c r="L24" s="10">
        <f>General_Ledger!U17</f>
        <v>0</v>
      </c>
      <c r="M24" s="10">
        <f>General_Ledger!T17</f>
        <v>0</v>
      </c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>
        <f>General_Ledger!E18</f>
        <v>0</v>
      </c>
      <c r="C25" s="10" t="str">
        <f>General_Ledger!B18</f>
        <v/>
      </c>
      <c r="D25" s="10">
        <f>General_Ledger!A18</f>
        <v>0</v>
      </c>
      <c r="E25" s="10">
        <f>General_Ledger!C18</f>
        <v>0</v>
      </c>
      <c r="F25" s="10">
        <f>General_Ledger!I18</f>
        <v>0</v>
      </c>
      <c r="G25" s="10" t="str">
        <f t="shared" si="0"/>
        <v>TZS</v>
      </c>
      <c r="H25" s="11">
        <f>General_Ledger!L18</f>
        <v>0</v>
      </c>
      <c r="I25" s="11" t="str">
        <f>General_Ledger!N18</f>
        <v/>
      </c>
      <c r="J25" s="11" t="str">
        <f>General_Ledger!O18</f>
        <v/>
      </c>
      <c r="K25" s="10">
        <f>General_Ledger!R18</f>
        <v>0</v>
      </c>
      <c r="L25" s="10">
        <f>General_Ledger!U18</f>
        <v>0</v>
      </c>
      <c r="M25" s="10">
        <f>General_Ledger!T18</f>
        <v>0</v>
      </c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>
        <f>General_Ledger!E19</f>
        <v>0</v>
      </c>
      <c r="C26" s="10" t="str">
        <f>General_Ledger!B19</f>
        <v/>
      </c>
      <c r="D26" s="10">
        <f>General_Ledger!A19</f>
        <v>0</v>
      </c>
      <c r="E26" s="10">
        <f>General_Ledger!C19</f>
        <v>0</v>
      </c>
      <c r="F26" s="10">
        <f>General_Ledger!I19</f>
        <v>0</v>
      </c>
      <c r="G26" s="10" t="str">
        <f t="shared" si="0"/>
        <v>TZS</v>
      </c>
      <c r="H26" s="11">
        <f>General_Ledger!L19</f>
        <v>0</v>
      </c>
      <c r="I26" s="11" t="str">
        <f>General_Ledger!N19</f>
        <v/>
      </c>
      <c r="J26" s="11" t="str">
        <f>General_Ledger!O19</f>
        <v/>
      </c>
      <c r="K26" s="10">
        <f>General_Ledger!R19</f>
        <v>0</v>
      </c>
      <c r="L26" s="10">
        <f>General_Ledger!U19</f>
        <v>0</v>
      </c>
      <c r="M26" s="10">
        <f>General_Ledger!T19</f>
        <v>0</v>
      </c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>
        <f>General_Ledger!E20</f>
        <v>0</v>
      </c>
      <c r="C27" s="10" t="str">
        <f>General_Ledger!B20</f>
        <v/>
      </c>
      <c r="D27" s="10">
        <f>General_Ledger!A20</f>
        <v>0</v>
      </c>
      <c r="E27" s="10">
        <f>General_Ledger!C20</f>
        <v>0</v>
      </c>
      <c r="F27" s="10">
        <f>General_Ledger!I20</f>
        <v>0</v>
      </c>
      <c r="G27" s="10" t="str">
        <f t="shared" si="0"/>
        <v>TZS</v>
      </c>
      <c r="H27" s="11">
        <f>General_Ledger!L20</f>
        <v>0</v>
      </c>
      <c r="I27" s="11" t="str">
        <f>General_Ledger!N20</f>
        <v/>
      </c>
      <c r="J27" s="11" t="str">
        <f>General_Ledger!O20</f>
        <v/>
      </c>
      <c r="K27" s="10">
        <f>General_Ledger!R20</f>
        <v>0</v>
      </c>
      <c r="L27" s="10">
        <f>General_Ledger!U20</f>
        <v>0</v>
      </c>
      <c r="M27" s="10">
        <f>General_Ledger!T20</f>
        <v>0</v>
      </c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>
        <f>General_Ledger!E21</f>
        <v>0</v>
      </c>
      <c r="C28" s="10" t="str">
        <f>General_Ledger!B21</f>
        <v/>
      </c>
      <c r="D28" s="10">
        <f>General_Ledger!A21</f>
        <v>0</v>
      </c>
      <c r="E28" s="10">
        <f>General_Ledger!C21</f>
        <v>0</v>
      </c>
      <c r="F28" s="10">
        <f>General_Ledger!I21</f>
        <v>0</v>
      </c>
      <c r="G28" s="10" t="str">
        <f t="shared" si="0"/>
        <v>TZS</v>
      </c>
      <c r="H28" s="11">
        <f>General_Ledger!L21</f>
        <v>0</v>
      </c>
      <c r="I28" s="11" t="str">
        <f>General_Ledger!N21</f>
        <v/>
      </c>
      <c r="J28" s="11" t="str">
        <f>General_Ledger!O21</f>
        <v/>
      </c>
      <c r="K28" s="10">
        <f>General_Ledger!R21</f>
        <v>0</v>
      </c>
      <c r="L28" s="10">
        <f>General_Ledger!U21</f>
        <v>0</v>
      </c>
      <c r="M28" s="10">
        <f>General_Ledger!T21</f>
        <v>0</v>
      </c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>
        <f>General_Ledger!E22</f>
        <v>0</v>
      </c>
      <c r="C29" s="10" t="str">
        <f>General_Ledger!B22</f>
        <v/>
      </c>
      <c r="D29" s="10">
        <f>General_Ledger!A22</f>
        <v>0</v>
      </c>
      <c r="E29" s="10">
        <f>General_Ledger!C22</f>
        <v>0</v>
      </c>
      <c r="F29" s="10">
        <f>General_Ledger!I22</f>
        <v>0</v>
      </c>
      <c r="G29" s="10" t="str">
        <f t="shared" si="0"/>
        <v>TZS</v>
      </c>
      <c r="H29" s="11">
        <f>General_Ledger!L22</f>
        <v>0</v>
      </c>
      <c r="I29" s="11" t="str">
        <f>General_Ledger!N22</f>
        <v/>
      </c>
      <c r="J29" s="11" t="str">
        <f>General_Ledger!O22</f>
        <v/>
      </c>
      <c r="K29" s="10">
        <f>General_Ledger!R22</f>
        <v>0</v>
      </c>
      <c r="L29" s="10">
        <f>General_Ledger!U22</f>
        <v>0</v>
      </c>
      <c r="M29" s="10">
        <f>General_Ledger!T22</f>
        <v>0</v>
      </c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>
        <f>General_Ledger!E23</f>
        <v>0</v>
      </c>
      <c r="C30" s="10" t="str">
        <f>General_Ledger!B23</f>
        <v/>
      </c>
      <c r="D30" s="10">
        <f>General_Ledger!A23</f>
        <v>0</v>
      </c>
      <c r="E30" s="10">
        <f>General_Ledger!C23</f>
        <v>0</v>
      </c>
      <c r="F30" s="10">
        <f>General_Ledger!I23</f>
        <v>0</v>
      </c>
      <c r="G30" s="10" t="str">
        <f t="shared" si="0"/>
        <v>TZS</v>
      </c>
      <c r="H30" s="11">
        <f>General_Ledger!L23</f>
        <v>0</v>
      </c>
      <c r="I30" s="11" t="str">
        <f>General_Ledger!N23</f>
        <v/>
      </c>
      <c r="J30" s="11" t="str">
        <f>General_Ledger!O23</f>
        <v/>
      </c>
      <c r="K30" s="10">
        <f>General_Ledger!R23</f>
        <v>0</v>
      </c>
      <c r="L30" s="10">
        <f>General_Ledger!U23</f>
        <v>0</v>
      </c>
      <c r="M30" s="10">
        <f>General_Ledger!T23</f>
        <v>0</v>
      </c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>
        <f>General_Ledger!E24</f>
        <v>0</v>
      </c>
      <c r="C31" s="10" t="str">
        <f>General_Ledger!B24</f>
        <v/>
      </c>
      <c r="D31" s="10">
        <f>General_Ledger!A24</f>
        <v>0</v>
      </c>
      <c r="E31" s="10">
        <f>General_Ledger!C24</f>
        <v>0</v>
      </c>
      <c r="F31" s="10">
        <f>General_Ledger!I24</f>
        <v>0</v>
      </c>
      <c r="G31" s="10" t="str">
        <f t="shared" si="0"/>
        <v>TZS</v>
      </c>
      <c r="H31" s="11">
        <f>General_Ledger!L24</f>
        <v>0</v>
      </c>
      <c r="I31" s="11" t="str">
        <f>General_Ledger!N24</f>
        <v/>
      </c>
      <c r="J31" s="11" t="str">
        <f>General_Ledger!O24</f>
        <v/>
      </c>
      <c r="K31" s="10">
        <f>General_Ledger!R24</f>
        <v>0</v>
      </c>
      <c r="L31" s="10">
        <f>General_Ledger!U24</f>
        <v>0</v>
      </c>
      <c r="M31" s="10">
        <f>General_Ledger!T24</f>
        <v>0</v>
      </c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>
        <f>General_Ledger!E25</f>
        <v>0</v>
      </c>
      <c r="C32" s="10" t="str">
        <f>General_Ledger!B25</f>
        <v/>
      </c>
      <c r="D32" s="10">
        <f>General_Ledger!A25</f>
        <v>0</v>
      </c>
      <c r="E32" s="10">
        <f>General_Ledger!C25</f>
        <v>0</v>
      </c>
      <c r="F32" s="10">
        <f>General_Ledger!I25</f>
        <v>0</v>
      </c>
      <c r="G32" s="10" t="str">
        <f t="shared" si="0"/>
        <v>TZS</v>
      </c>
      <c r="H32" s="11">
        <f>General_Ledger!L25</f>
        <v>0</v>
      </c>
      <c r="I32" s="11" t="str">
        <f>General_Ledger!N25</f>
        <v/>
      </c>
      <c r="J32" s="11" t="str">
        <f>General_Ledger!O25</f>
        <v/>
      </c>
      <c r="K32" s="10">
        <f>General_Ledger!R25</f>
        <v>0</v>
      </c>
      <c r="L32" s="10">
        <f>General_Ledger!U25</f>
        <v>0</v>
      </c>
      <c r="M32" s="10">
        <f>General_Ledger!T25</f>
        <v>0</v>
      </c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>
        <f>General_Ledger!E26</f>
        <v>0</v>
      </c>
      <c r="C33" s="10" t="str">
        <f>General_Ledger!B26</f>
        <v/>
      </c>
      <c r="D33" s="10">
        <f>General_Ledger!A26</f>
        <v>0</v>
      </c>
      <c r="E33" s="10">
        <f>General_Ledger!C26</f>
        <v>0</v>
      </c>
      <c r="F33" s="10">
        <f>General_Ledger!I26</f>
        <v>0</v>
      </c>
      <c r="G33" s="10" t="str">
        <f t="shared" si="0"/>
        <v>TZS</v>
      </c>
      <c r="H33" s="11">
        <f>General_Ledger!L26</f>
        <v>0</v>
      </c>
      <c r="I33" s="11" t="str">
        <f>General_Ledger!N26</f>
        <v/>
      </c>
      <c r="J33" s="11" t="str">
        <f>General_Ledger!O26</f>
        <v/>
      </c>
      <c r="K33" s="10">
        <f>General_Ledger!R26</f>
        <v>0</v>
      </c>
      <c r="L33" s="10">
        <f>General_Ledger!U26</f>
        <v>0</v>
      </c>
      <c r="M33" s="10">
        <f>General_Ledger!T26</f>
        <v>0</v>
      </c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>
        <f>General_Ledger!E27</f>
        <v>0</v>
      </c>
      <c r="C34" s="10" t="str">
        <f>General_Ledger!B27</f>
        <v/>
      </c>
      <c r="D34" s="10">
        <f>General_Ledger!A27</f>
        <v>0</v>
      </c>
      <c r="E34" s="10">
        <f>General_Ledger!C27</f>
        <v>0</v>
      </c>
      <c r="F34" s="10">
        <f>General_Ledger!I27</f>
        <v>0</v>
      </c>
      <c r="G34" s="10" t="str">
        <f t="shared" si="0"/>
        <v>TZS</v>
      </c>
      <c r="H34" s="11">
        <f>General_Ledger!L27</f>
        <v>0</v>
      </c>
      <c r="I34" s="11" t="str">
        <f>General_Ledger!N27</f>
        <v/>
      </c>
      <c r="J34" s="11" t="str">
        <f>General_Ledger!O27</f>
        <v/>
      </c>
      <c r="K34" s="10">
        <f>General_Ledger!R27</f>
        <v>0</v>
      </c>
      <c r="L34" s="10">
        <f>General_Ledger!U27</f>
        <v>0</v>
      </c>
      <c r="M34" s="10">
        <f>General_Ledger!T27</f>
        <v>0</v>
      </c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>
        <f>General_Ledger!E28</f>
        <v>0</v>
      </c>
      <c r="C35" s="10" t="str">
        <f>General_Ledger!B28</f>
        <v/>
      </c>
      <c r="D35" s="10">
        <f>General_Ledger!A28</f>
        <v>0</v>
      </c>
      <c r="E35" s="10">
        <f>General_Ledger!C28</f>
        <v>0</v>
      </c>
      <c r="F35" s="10">
        <f>General_Ledger!I28</f>
        <v>0</v>
      </c>
      <c r="G35" s="10" t="str">
        <f t="shared" si="0"/>
        <v>TZS</v>
      </c>
      <c r="H35" s="11">
        <f>General_Ledger!L28</f>
        <v>0</v>
      </c>
      <c r="I35" s="11" t="str">
        <f>General_Ledger!N28</f>
        <v/>
      </c>
      <c r="J35" s="11" t="str">
        <f>General_Ledger!O28</f>
        <v/>
      </c>
      <c r="K35" s="10">
        <f>General_Ledger!R28</f>
        <v>0</v>
      </c>
      <c r="L35" s="10">
        <f>General_Ledger!U28</f>
        <v>0</v>
      </c>
      <c r="M35" s="10">
        <f>General_Ledger!T28</f>
        <v>0</v>
      </c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>
        <f>General_Ledger!E29</f>
        <v>0</v>
      </c>
      <c r="C36" s="10" t="str">
        <f>General_Ledger!B29</f>
        <v/>
      </c>
      <c r="D36" s="10">
        <f>General_Ledger!A29</f>
        <v>0</v>
      </c>
      <c r="E36" s="10">
        <f>General_Ledger!C29</f>
        <v>0</v>
      </c>
      <c r="F36" s="10">
        <f>General_Ledger!I29</f>
        <v>0</v>
      </c>
      <c r="G36" s="10" t="str">
        <f t="shared" si="0"/>
        <v>TZS</v>
      </c>
      <c r="H36" s="11">
        <f>General_Ledger!L29</f>
        <v>0</v>
      </c>
      <c r="I36" s="11" t="str">
        <f>General_Ledger!N29</f>
        <v/>
      </c>
      <c r="J36" s="11" t="str">
        <f>General_Ledger!O29</f>
        <v/>
      </c>
      <c r="K36" s="10">
        <f>General_Ledger!R29</f>
        <v>0</v>
      </c>
      <c r="L36" s="10">
        <f>General_Ledger!U29</f>
        <v>0</v>
      </c>
      <c r="M36" s="10">
        <f>General_Ledger!T29</f>
        <v>0</v>
      </c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>
        <f>General_Ledger!E30</f>
        <v>0</v>
      </c>
      <c r="C37" s="10" t="str">
        <f>General_Ledger!B30</f>
        <v/>
      </c>
      <c r="D37" s="10">
        <f>General_Ledger!A30</f>
        <v>0</v>
      </c>
      <c r="E37" s="10">
        <f>General_Ledger!C30</f>
        <v>0</v>
      </c>
      <c r="F37" s="10">
        <f>General_Ledger!I30</f>
        <v>0</v>
      </c>
      <c r="G37" s="10" t="str">
        <f t="shared" si="0"/>
        <v>TZS</v>
      </c>
      <c r="H37" s="11">
        <f>General_Ledger!L30</f>
        <v>0</v>
      </c>
      <c r="I37" s="11" t="str">
        <f>General_Ledger!N30</f>
        <v/>
      </c>
      <c r="J37" s="11" t="str">
        <f>General_Ledger!O30</f>
        <v/>
      </c>
      <c r="K37" s="10">
        <f>General_Ledger!R30</f>
        <v>0</v>
      </c>
      <c r="L37" s="10">
        <f>General_Ledger!U30</f>
        <v>0</v>
      </c>
      <c r="M37" s="10">
        <f>General_Ledger!T30</f>
        <v>0</v>
      </c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>
        <f>General_Ledger!E31</f>
        <v>0</v>
      </c>
      <c r="C38" s="10" t="str">
        <f>General_Ledger!B31</f>
        <v/>
      </c>
      <c r="D38" s="10">
        <f>General_Ledger!A31</f>
        <v>0</v>
      </c>
      <c r="E38" s="10">
        <f>General_Ledger!C31</f>
        <v>0</v>
      </c>
      <c r="F38" s="10">
        <f>General_Ledger!I31</f>
        <v>0</v>
      </c>
      <c r="G38" s="10" t="str">
        <f t="shared" si="0"/>
        <v>TZS</v>
      </c>
      <c r="H38" s="11">
        <f>General_Ledger!L31</f>
        <v>0</v>
      </c>
      <c r="I38" s="11" t="str">
        <f>General_Ledger!N31</f>
        <v/>
      </c>
      <c r="J38" s="11" t="str">
        <f>General_Ledger!O31</f>
        <v/>
      </c>
      <c r="K38" s="10">
        <f>General_Ledger!R31</f>
        <v>0</v>
      </c>
      <c r="L38" s="10">
        <f>General_Ledger!U31</f>
        <v>0</v>
      </c>
      <c r="M38" s="10">
        <f>General_Ledger!T31</f>
        <v>0</v>
      </c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>
        <f>General_Ledger!E32</f>
        <v>0</v>
      </c>
      <c r="C39" s="10" t="str">
        <f>General_Ledger!B32</f>
        <v/>
      </c>
      <c r="D39" s="10">
        <f>General_Ledger!A32</f>
        <v>0</v>
      </c>
      <c r="E39" s="10">
        <f>General_Ledger!C32</f>
        <v>0</v>
      </c>
      <c r="F39" s="10">
        <f>General_Ledger!I32</f>
        <v>0</v>
      </c>
      <c r="G39" s="10" t="str">
        <f t="shared" si="0"/>
        <v>TZS</v>
      </c>
      <c r="H39" s="11">
        <f>General_Ledger!L32</f>
        <v>0</v>
      </c>
      <c r="I39" s="11" t="str">
        <f>General_Ledger!N32</f>
        <v/>
      </c>
      <c r="J39" s="11" t="str">
        <f>General_Ledger!O32</f>
        <v/>
      </c>
      <c r="K39" s="10">
        <f>General_Ledger!R32</f>
        <v>0</v>
      </c>
      <c r="L39" s="10">
        <f>General_Ledger!U32</f>
        <v>0</v>
      </c>
      <c r="M39" s="10">
        <f>General_Ledger!T32</f>
        <v>0</v>
      </c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>
        <f>General_Ledger!E33</f>
        <v>0</v>
      </c>
      <c r="C40" s="10" t="str">
        <f>General_Ledger!B33</f>
        <v/>
      </c>
      <c r="D40" s="10">
        <f>General_Ledger!A33</f>
        <v>0</v>
      </c>
      <c r="E40" s="10">
        <f>General_Ledger!C33</f>
        <v>0</v>
      </c>
      <c r="F40" s="10">
        <f>General_Ledger!I33</f>
        <v>0</v>
      </c>
      <c r="G40" s="10" t="str">
        <f t="shared" si="0"/>
        <v>TZS</v>
      </c>
      <c r="H40" s="11">
        <f>General_Ledger!L33</f>
        <v>0</v>
      </c>
      <c r="I40" s="11" t="str">
        <f>General_Ledger!N33</f>
        <v/>
      </c>
      <c r="J40" s="11" t="str">
        <f>General_Ledger!O33</f>
        <v/>
      </c>
      <c r="K40" s="10">
        <f>General_Ledger!R33</f>
        <v>0</v>
      </c>
      <c r="L40" s="10">
        <f>General_Ledger!U33</f>
        <v>0</v>
      </c>
      <c r="M40" s="10">
        <f>General_Ledger!T33</f>
        <v>0</v>
      </c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>
        <f>General_Ledger!E34</f>
        <v>0</v>
      </c>
      <c r="C41" s="10" t="str">
        <f>General_Ledger!B34</f>
        <v/>
      </c>
      <c r="D41" s="10">
        <f>General_Ledger!A34</f>
        <v>0</v>
      </c>
      <c r="E41" s="10">
        <f>General_Ledger!C34</f>
        <v>0</v>
      </c>
      <c r="F41" s="10">
        <f>General_Ledger!I34</f>
        <v>0</v>
      </c>
      <c r="G41" s="10" t="str">
        <f t="shared" ref="G41:G72" si="1">"TZS"</f>
        <v>TZS</v>
      </c>
      <c r="H41" s="11">
        <f>General_Ledger!L34</f>
        <v>0</v>
      </c>
      <c r="I41" s="11" t="str">
        <f>General_Ledger!N34</f>
        <v/>
      </c>
      <c r="J41" s="11" t="str">
        <f>General_Ledger!O34</f>
        <v/>
      </c>
      <c r="K41" s="10">
        <f>General_Ledger!R34</f>
        <v>0</v>
      </c>
      <c r="L41" s="10">
        <f>General_Ledger!U34</f>
        <v>0</v>
      </c>
      <c r="M41" s="10">
        <f>General_Ledger!T34</f>
        <v>0</v>
      </c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>
        <f>General_Ledger!E35</f>
        <v>0</v>
      </c>
      <c r="C42" s="10" t="str">
        <f>General_Ledger!B35</f>
        <v/>
      </c>
      <c r="D42" s="10">
        <f>General_Ledger!A35</f>
        <v>0</v>
      </c>
      <c r="E42" s="10">
        <f>General_Ledger!C35</f>
        <v>0</v>
      </c>
      <c r="F42" s="10">
        <f>General_Ledger!I35</f>
        <v>0</v>
      </c>
      <c r="G42" s="10" t="str">
        <f t="shared" si="1"/>
        <v>TZS</v>
      </c>
      <c r="H42" s="11">
        <f>General_Ledger!L35</f>
        <v>0</v>
      </c>
      <c r="I42" s="11" t="str">
        <f>General_Ledger!N35</f>
        <v/>
      </c>
      <c r="J42" s="11" t="str">
        <f>General_Ledger!O35</f>
        <v/>
      </c>
      <c r="K42" s="10">
        <f>General_Ledger!R35</f>
        <v>0</v>
      </c>
      <c r="L42" s="10">
        <f>General_Ledger!U35</f>
        <v>0</v>
      </c>
      <c r="M42" s="10">
        <f>General_Ledger!T35</f>
        <v>0</v>
      </c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>
        <f>General_Ledger!E36</f>
        <v>0</v>
      </c>
      <c r="C43" s="10" t="str">
        <f>General_Ledger!B36</f>
        <v/>
      </c>
      <c r="D43" s="10">
        <f>General_Ledger!A36</f>
        <v>0</v>
      </c>
      <c r="E43" s="10">
        <f>General_Ledger!C36</f>
        <v>0</v>
      </c>
      <c r="F43" s="10">
        <f>General_Ledger!I36</f>
        <v>0</v>
      </c>
      <c r="G43" s="10" t="str">
        <f t="shared" si="1"/>
        <v>TZS</v>
      </c>
      <c r="H43" s="11">
        <f>General_Ledger!L36</f>
        <v>0</v>
      </c>
      <c r="I43" s="11" t="str">
        <f>General_Ledger!N36</f>
        <v/>
      </c>
      <c r="J43" s="11" t="str">
        <f>General_Ledger!O36</f>
        <v/>
      </c>
      <c r="K43" s="10">
        <f>General_Ledger!R36</f>
        <v>0</v>
      </c>
      <c r="L43" s="10">
        <f>General_Ledger!U36</f>
        <v>0</v>
      </c>
      <c r="M43" s="10">
        <f>General_Ledger!T36</f>
        <v>0</v>
      </c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>
        <f>General_Ledger!E37</f>
        <v>0</v>
      </c>
      <c r="C44" s="10" t="str">
        <f>General_Ledger!B37</f>
        <v/>
      </c>
      <c r="D44" s="10">
        <f>General_Ledger!A37</f>
        <v>0</v>
      </c>
      <c r="E44" s="10">
        <f>General_Ledger!C37</f>
        <v>0</v>
      </c>
      <c r="F44" s="10">
        <f>General_Ledger!I37</f>
        <v>0</v>
      </c>
      <c r="G44" s="10" t="str">
        <f t="shared" si="1"/>
        <v>TZS</v>
      </c>
      <c r="H44" s="11">
        <f>General_Ledger!L37</f>
        <v>0</v>
      </c>
      <c r="I44" s="11" t="str">
        <f>General_Ledger!N37</f>
        <v/>
      </c>
      <c r="J44" s="11" t="str">
        <f>General_Ledger!O37</f>
        <v/>
      </c>
      <c r="K44" s="10">
        <f>General_Ledger!R37</f>
        <v>0</v>
      </c>
      <c r="L44" s="10">
        <f>General_Ledger!U37</f>
        <v>0</v>
      </c>
      <c r="M44" s="10">
        <f>General_Ledger!T37</f>
        <v>0</v>
      </c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>
        <f>General_Ledger!E38</f>
        <v>0</v>
      </c>
      <c r="C45" s="10" t="str">
        <f>General_Ledger!B38</f>
        <v/>
      </c>
      <c r="D45" s="10">
        <f>General_Ledger!A38</f>
        <v>0</v>
      </c>
      <c r="E45" s="10">
        <f>General_Ledger!C38</f>
        <v>0</v>
      </c>
      <c r="F45" s="10">
        <f>General_Ledger!I38</f>
        <v>0</v>
      </c>
      <c r="G45" s="10" t="str">
        <f t="shared" si="1"/>
        <v>TZS</v>
      </c>
      <c r="H45" s="11">
        <f>General_Ledger!L38</f>
        <v>0</v>
      </c>
      <c r="I45" s="11" t="str">
        <f>General_Ledger!N38</f>
        <v/>
      </c>
      <c r="J45" s="11" t="str">
        <f>General_Ledger!O38</f>
        <v/>
      </c>
      <c r="K45" s="10">
        <f>General_Ledger!R38</f>
        <v>0</v>
      </c>
      <c r="L45" s="10">
        <f>General_Ledger!U38</f>
        <v>0</v>
      </c>
      <c r="M45" s="10">
        <f>General_Ledger!T38</f>
        <v>0</v>
      </c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>
        <f>General_Ledger!E39</f>
        <v>0</v>
      </c>
      <c r="C46" s="10" t="str">
        <f>General_Ledger!B39</f>
        <v/>
      </c>
      <c r="D46" s="10">
        <f>General_Ledger!A39</f>
        <v>0</v>
      </c>
      <c r="E46" s="10">
        <f>General_Ledger!C39</f>
        <v>0</v>
      </c>
      <c r="F46" s="10">
        <f>General_Ledger!I39</f>
        <v>0</v>
      </c>
      <c r="G46" s="10" t="str">
        <f t="shared" si="1"/>
        <v>TZS</v>
      </c>
      <c r="H46" s="11">
        <f>General_Ledger!L39</f>
        <v>0</v>
      </c>
      <c r="I46" s="11" t="str">
        <f>General_Ledger!N39</f>
        <v/>
      </c>
      <c r="J46" s="11" t="str">
        <f>General_Ledger!O39</f>
        <v/>
      </c>
      <c r="K46" s="10">
        <f>General_Ledger!R39</f>
        <v>0</v>
      </c>
      <c r="L46" s="10">
        <f>General_Ledger!U39</f>
        <v>0</v>
      </c>
      <c r="M46" s="10">
        <f>General_Ledger!T39</f>
        <v>0</v>
      </c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>
        <f>General_Ledger!E40</f>
        <v>0</v>
      </c>
      <c r="C47" s="10" t="str">
        <f>General_Ledger!B40</f>
        <v/>
      </c>
      <c r="D47" s="10">
        <f>General_Ledger!A40</f>
        <v>0</v>
      </c>
      <c r="E47" s="10">
        <f>General_Ledger!C40</f>
        <v>0</v>
      </c>
      <c r="F47" s="10">
        <f>General_Ledger!I40</f>
        <v>0</v>
      </c>
      <c r="G47" s="10" t="str">
        <f t="shared" si="1"/>
        <v>TZS</v>
      </c>
      <c r="H47" s="11">
        <f>General_Ledger!L40</f>
        <v>0</v>
      </c>
      <c r="I47" s="11" t="str">
        <f>General_Ledger!N40</f>
        <v/>
      </c>
      <c r="J47" s="11" t="str">
        <f>General_Ledger!O40</f>
        <v/>
      </c>
      <c r="K47" s="10">
        <f>General_Ledger!R40</f>
        <v>0</v>
      </c>
      <c r="L47" s="10">
        <f>General_Ledger!U40</f>
        <v>0</v>
      </c>
      <c r="M47" s="10">
        <f>General_Ledger!T40</f>
        <v>0</v>
      </c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>
        <f>General_Ledger!E41</f>
        <v>0</v>
      </c>
      <c r="C48" s="10" t="str">
        <f>General_Ledger!B41</f>
        <v/>
      </c>
      <c r="D48" s="10">
        <f>General_Ledger!A41</f>
        <v>0</v>
      </c>
      <c r="E48" s="10">
        <f>General_Ledger!C41</f>
        <v>0</v>
      </c>
      <c r="F48" s="10">
        <f>General_Ledger!I41</f>
        <v>0</v>
      </c>
      <c r="G48" s="10" t="str">
        <f t="shared" si="1"/>
        <v>TZS</v>
      </c>
      <c r="H48" s="11">
        <f>General_Ledger!L41</f>
        <v>0</v>
      </c>
      <c r="I48" s="11" t="str">
        <f>General_Ledger!N41</f>
        <v/>
      </c>
      <c r="J48" s="11" t="str">
        <f>General_Ledger!O41</f>
        <v/>
      </c>
      <c r="K48" s="10">
        <f>General_Ledger!R41</f>
        <v>0</v>
      </c>
      <c r="L48" s="10">
        <f>General_Ledger!U41</f>
        <v>0</v>
      </c>
      <c r="M48" s="10">
        <f>General_Ledger!T41</f>
        <v>0</v>
      </c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>
        <f>General_Ledger!E42</f>
        <v>0</v>
      </c>
      <c r="C49" s="10" t="str">
        <f>General_Ledger!B42</f>
        <v/>
      </c>
      <c r="D49" s="10">
        <f>General_Ledger!A42</f>
        <v>0</v>
      </c>
      <c r="E49" s="10">
        <f>General_Ledger!C42</f>
        <v>0</v>
      </c>
      <c r="F49" s="10">
        <f>General_Ledger!I42</f>
        <v>0</v>
      </c>
      <c r="G49" s="10" t="str">
        <f t="shared" si="1"/>
        <v>TZS</v>
      </c>
      <c r="H49" s="11">
        <f>General_Ledger!L42</f>
        <v>0</v>
      </c>
      <c r="I49" s="11" t="str">
        <f>General_Ledger!N42</f>
        <v/>
      </c>
      <c r="J49" s="11" t="str">
        <f>General_Ledger!O42</f>
        <v/>
      </c>
      <c r="K49" s="10">
        <f>General_Ledger!R42</f>
        <v>0</v>
      </c>
      <c r="L49" s="10">
        <f>General_Ledger!U42</f>
        <v>0</v>
      </c>
      <c r="M49" s="10">
        <f>General_Ledger!T42</f>
        <v>0</v>
      </c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>
        <f>General_Ledger!E43</f>
        <v>0</v>
      </c>
      <c r="C50" s="10" t="str">
        <f>General_Ledger!B43</f>
        <v/>
      </c>
      <c r="D50" s="10">
        <f>General_Ledger!A43</f>
        <v>0</v>
      </c>
      <c r="E50" s="10">
        <f>General_Ledger!C43</f>
        <v>0</v>
      </c>
      <c r="F50" s="10">
        <f>General_Ledger!I43</f>
        <v>0</v>
      </c>
      <c r="G50" s="10" t="str">
        <f t="shared" si="1"/>
        <v>TZS</v>
      </c>
      <c r="H50" s="11">
        <f>General_Ledger!L43</f>
        <v>0</v>
      </c>
      <c r="I50" s="11" t="str">
        <f>General_Ledger!N43</f>
        <v/>
      </c>
      <c r="J50" s="11" t="str">
        <f>General_Ledger!O43</f>
        <v/>
      </c>
      <c r="K50" s="10">
        <f>General_Ledger!R43</f>
        <v>0</v>
      </c>
      <c r="L50" s="10">
        <f>General_Ledger!U43</f>
        <v>0</v>
      </c>
      <c r="M50" s="10">
        <f>General_Ledger!T43</f>
        <v>0</v>
      </c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>
        <f>General_Ledger!E44</f>
        <v>0</v>
      </c>
      <c r="C51" s="10" t="str">
        <f>General_Ledger!B44</f>
        <v/>
      </c>
      <c r="D51" s="10">
        <f>General_Ledger!A44</f>
        <v>0</v>
      </c>
      <c r="E51" s="10">
        <f>General_Ledger!C44</f>
        <v>0</v>
      </c>
      <c r="F51" s="10">
        <f>General_Ledger!I44</f>
        <v>0</v>
      </c>
      <c r="G51" s="10" t="str">
        <f t="shared" si="1"/>
        <v>TZS</v>
      </c>
      <c r="H51" s="11">
        <f>General_Ledger!L44</f>
        <v>0</v>
      </c>
      <c r="I51" s="11" t="str">
        <f>General_Ledger!N44</f>
        <v/>
      </c>
      <c r="J51" s="11" t="str">
        <f>General_Ledger!O44</f>
        <v/>
      </c>
      <c r="K51" s="10">
        <f>General_Ledger!R44</f>
        <v>0</v>
      </c>
      <c r="L51" s="10">
        <f>General_Ledger!U44</f>
        <v>0</v>
      </c>
      <c r="M51" s="10">
        <f>General_Ledger!T44</f>
        <v>0</v>
      </c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>
        <f>General_Ledger!E45</f>
        <v>0</v>
      </c>
      <c r="C52" s="10" t="str">
        <f>General_Ledger!B45</f>
        <v/>
      </c>
      <c r="D52" s="10">
        <f>General_Ledger!A45</f>
        <v>0</v>
      </c>
      <c r="E52" s="10">
        <f>General_Ledger!C45</f>
        <v>0</v>
      </c>
      <c r="F52" s="10">
        <f>General_Ledger!I45</f>
        <v>0</v>
      </c>
      <c r="G52" s="10" t="str">
        <f t="shared" si="1"/>
        <v>TZS</v>
      </c>
      <c r="H52" s="11">
        <f>General_Ledger!L45</f>
        <v>0</v>
      </c>
      <c r="I52" s="11" t="str">
        <f>General_Ledger!N45</f>
        <v/>
      </c>
      <c r="J52" s="11" t="str">
        <f>General_Ledger!O45</f>
        <v/>
      </c>
      <c r="K52" s="10">
        <f>General_Ledger!R45</f>
        <v>0</v>
      </c>
      <c r="L52" s="10">
        <f>General_Ledger!U45</f>
        <v>0</v>
      </c>
      <c r="M52" s="10">
        <f>General_Ledger!T45</f>
        <v>0</v>
      </c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>
        <f>General_Ledger!E46</f>
        <v>0</v>
      </c>
      <c r="C53" s="10" t="str">
        <f>General_Ledger!B46</f>
        <v/>
      </c>
      <c r="D53" s="10">
        <f>General_Ledger!A46</f>
        <v>0</v>
      </c>
      <c r="E53" s="10">
        <f>General_Ledger!C46</f>
        <v>0</v>
      </c>
      <c r="F53" s="10">
        <f>General_Ledger!I46</f>
        <v>0</v>
      </c>
      <c r="G53" s="10" t="str">
        <f t="shared" si="1"/>
        <v>TZS</v>
      </c>
      <c r="H53" s="11">
        <f>General_Ledger!L46</f>
        <v>0</v>
      </c>
      <c r="I53" s="11" t="str">
        <f>General_Ledger!N46</f>
        <v/>
      </c>
      <c r="J53" s="11" t="str">
        <f>General_Ledger!O46</f>
        <v/>
      </c>
      <c r="K53" s="10">
        <f>General_Ledger!R46</f>
        <v>0</v>
      </c>
      <c r="L53" s="10">
        <f>General_Ledger!U46</f>
        <v>0</v>
      </c>
      <c r="M53" s="10">
        <f>General_Ledger!T46</f>
        <v>0</v>
      </c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>
        <f>General_Ledger!E47</f>
        <v>0</v>
      </c>
      <c r="C54" s="10" t="str">
        <f>General_Ledger!B47</f>
        <v/>
      </c>
      <c r="D54" s="10">
        <f>General_Ledger!A47</f>
        <v>0</v>
      </c>
      <c r="E54" s="10">
        <f>General_Ledger!C47</f>
        <v>0</v>
      </c>
      <c r="F54" s="10">
        <f>General_Ledger!I47</f>
        <v>0</v>
      </c>
      <c r="G54" s="10" t="str">
        <f t="shared" si="1"/>
        <v>TZS</v>
      </c>
      <c r="H54" s="11">
        <f>General_Ledger!L47</f>
        <v>0</v>
      </c>
      <c r="I54" s="11" t="str">
        <f>General_Ledger!N47</f>
        <v/>
      </c>
      <c r="J54" s="11" t="str">
        <f>General_Ledger!O47</f>
        <v/>
      </c>
      <c r="K54" s="10">
        <f>General_Ledger!R47</f>
        <v>0</v>
      </c>
      <c r="L54" s="10">
        <f>General_Ledger!U47</f>
        <v>0</v>
      </c>
      <c r="M54" s="10">
        <f>General_Ledger!T47</f>
        <v>0</v>
      </c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>
        <f>General_Ledger!E48</f>
        <v>0</v>
      </c>
      <c r="C55" s="10" t="str">
        <f>General_Ledger!B48</f>
        <v/>
      </c>
      <c r="D55" s="10">
        <f>General_Ledger!A48</f>
        <v>0</v>
      </c>
      <c r="E55" s="10">
        <f>General_Ledger!C48</f>
        <v>0</v>
      </c>
      <c r="F55" s="10">
        <f>General_Ledger!I48</f>
        <v>0</v>
      </c>
      <c r="G55" s="10" t="str">
        <f t="shared" si="1"/>
        <v>TZS</v>
      </c>
      <c r="H55" s="11">
        <f>General_Ledger!L48</f>
        <v>0</v>
      </c>
      <c r="I55" s="11" t="str">
        <f>General_Ledger!N48</f>
        <v/>
      </c>
      <c r="J55" s="11" t="str">
        <f>General_Ledger!O48</f>
        <v/>
      </c>
      <c r="K55" s="10">
        <f>General_Ledger!R48</f>
        <v>0</v>
      </c>
      <c r="L55" s="10">
        <f>General_Ledger!U48</f>
        <v>0</v>
      </c>
      <c r="M55" s="10">
        <f>General_Ledger!T48</f>
        <v>0</v>
      </c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>
        <f>General_Ledger!E49</f>
        <v>0</v>
      </c>
      <c r="C56" s="10" t="str">
        <f>General_Ledger!B49</f>
        <v/>
      </c>
      <c r="D56" s="10">
        <f>General_Ledger!A49</f>
        <v>0</v>
      </c>
      <c r="E56" s="10">
        <f>General_Ledger!C49</f>
        <v>0</v>
      </c>
      <c r="F56" s="10">
        <f>General_Ledger!I49</f>
        <v>0</v>
      </c>
      <c r="G56" s="10" t="str">
        <f t="shared" si="1"/>
        <v>TZS</v>
      </c>
      <c r="H56" s="11">
        <f>General_Ledger!L49</f>
        <v>0</v>
      </c>
      <c r="I56" s="11" t="str">
        <f>General_Ledger!N49</f>
        <v/>
      </c>
      <c r="J56" s="11" t="str">
        <f>General_Ledger!O49</f>
        <v/>
      </c>
      <c r="K56" s="10">
        <f>General_Ledger!R49</f>
        <v>0</v>
      </c>
      <c r="L56" s="10">
        <f>General_Ledger!U49</f>
        <v>0</v>
      </c>
      <c r="M56" s="10">
        <f>General_Ledger!T49</f>
        <v>0</v>
      </c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>
        <f>General_Ledger!E50</f>
        <v>0</v>
      </c>
      <c r="C57" s="10" t="str">
        <f>General_Ledger!B50</f>
        <v/>
      </c>
      <c r="D57" s="10">
        <f>General_Ledger!A50</f>
        <v>0</v>
      </c>
      <c r="E57" s="10">
        <f>General_Ledger!C50</f>
        <v>0</v>
      </c>
      <c r="F57" s="10">
        <f>General_Ledger!I50</f>
        <v>0</v>
      </c>
      <c r="G57" s="10" t="str">
        <f t="shared" si="1"/>
        <v>TZS</v>
      </c>
      <c r="H57" s="11">
        <f>General_Ledger!L50</f>
        <v>0</v>
      </c>
      <c r="I57" s="11" t="str">
        <f>General_Ledger!N50</f>
        <v/>
      </c>
      <c r="J57" s="11" t="str">
        <f>General_Ledger!O50</f>
        <v/>
      </c>
      <c r="K57" s="10">
        <f>General_Ledger!R50</f>
        <v>0</v>
      </c>
      <c r="L57" s="10">
        <f>General_Ledger!U50</f>
        <v>0</v>
      </c>
      <c r="M57" s="10">
        <f>General_Ledger!T50</f>
        <v>0</v>
      </c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>
        <f>General_Ledger!E51</f>
        <v>0</v>
      </c>
      <c r="C58" s="10" t="str">
        <f>General_Ledger!B51</f>
        <v/>
      </c>
      <c r="D58" s="10">
        <f>General_Ledger!A51</f>
        <v>0</v>
      </c>
      <c r="E58" s="10">
        <f>General_Ledger!C51</f>
        <v>0</v>
      </c>
      <c r="F58" s="10">
        <f>General_Ledger!I51</f>
        <v>0</v>
      </c>
      <c r="G58" s="10" t="str">
        <f t="shared" si="1"/>
        <v>TZS</v>
      </c>
      <c r="H58" s="11">
        <f>General_Ledger!L51</f>
        <v>0</v>
      </c>
      <c r="I58" s="11" t="str">
        <f>General_Ledger!N51</f>
        <v/>
      </c>
      <c r="J58" s="11" t="str">
        <f>General_Ledger!O51</f>
        <v/>
      </c>
      <c r="K58" s="10">
        <f>General_Ledger!R51</f>
        <v>0</v>
      </c>
      <c r="L58" s="10">
        <f>General_Ledger!U51</f>
        <v>0</v>
      </c>
      <c r="M58" s="10">
        <f>General_Ledger!T51</f>
        <v>0</v>
      </c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>
        <f>General_Ledger!E52</f>
        <v>0</v>
      </c>
      <c r="C59" s="10" t="str">
        <f>General_Ledger!B52</f>
        <v/>
      </c>
      <c r="D59" s="10">
        <f>General_Ledger!A52</f>
        <v>0</v>
      </c>
      <c r="E59" s="10">
        <f>General_Ledger!C52</f>
        <v>0</v>
      </c>
      <c r="F59" s="10">
        <f>General_Ledger!I52</f>
        <v>0</v>
      </c>
      <c r="G59" s="10" t="str">
        <f t="shared" si="1"/>
        <v>TZS</v>
      </c>
      <c r="H59" s="11">
        <f>General_Ledger!L52</f>
        <v>0</v>
      </c>
      <c r="I59" s="11" t="str">
        <f>General_Ledger!N52</f>
        <v/>
      </c>
      <c r="J59" s="11" t="str">
        <f>General_Ledger!O52</f>
        <v/>
      </c>
      <c r="K59" s="10">
        <f>General_Ledger!R52</f>
        <v>0</v>
      </c>
      <c r="L59" s="10">
        <f>General_Ledger!U52</f>
        <v>0</v>
      </c>
      <c r="M59" s="10">
        <f>General_Ledger!T52</f>
        <v>0</v>
      </c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>
        <f>General_Ledger!E53</f>
        <v>0</v>
      </c>
      <c r="C60" s="10" t="str">
        <f>General_Ledger!B53</f>
        <v/>
      </c>
      <c r="D60" s="10">
        <f>General_Ledger!A53</f>
        <v>0</v>
      </c>
      <c r="E60" s="10">
        <f>General_Ledger!C53</f>
        <v>0</v>
      </c>
      <c r="F60" s="10">
        <f>General_Ledger!I53</f>
        <v>0</v>
      </c>
      <c r="G60" s="10" t="str">
        <f t="shared" si="1"/>
        <v>TZS</v>
      </c>
      <c r="H60" s="11">
        <f>General_Ledger!L53</f>
        <v>0</v>
      </c>
      <c r="I60" s="11" t="str">
        <f>General_Ledger!N53</f>
        <v/>
      </c>
      <c r="J60" s="11" t="str">
        <f>General_Ledger!O53</f>
        <v/>
      </c>
      <c r="K60" s="10">
        <f>General_Ledger!R53</f>
        <v>0</v>
      </c>
      <c r="L60" s="10">
        <f>General_Ledger!U53</f>
        <v>0</v>
      </c>
      <c r="M60" s="10">
        <f>General_Ledger!T53</f>
        <v>0</v>
      </c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>
        <f>General_Ledger!E54</f>
        <v>0</v>
      </c>
      <c r="C61" s="10" t="str">
        <f>General_Ledger!B54</f>
        <v/>
      </c>
      <c r="D61" s="10">
        <f>General_Ledger!A54</f>
        <v>0</v>
      </c>
      <c r="E61" s="10">
        <f>General_Ledger!C54</f>
        <v>0</v>
      </c>
      <c r="F61" s="10">
        <f>General_Ledger!I54</f>
        <v>0</v>
      </c>
      <c r="G61" s="10" t="str">
        <f t="shared" si="1"/>
        <v>TZS</v>
      </c>
      <c r="H61" s="11">
        <f>General_Ledger!L54</f>
        <v>0</v>
      </c>
      <c r="I61" s="11" t="str">
        <f>General_Ledger!N54</f>
        <v/>
      </c>
      <c r="J61" s="11" t="str">
        <f>General_Ledger!O54</f>
        <v/>
      </c>
      <c r="K61" s="10">
        <f>General_Ledger!R54</f>
        <v>0</v>
      </c>
      <c r="L61" s="10">
        <f>General_Ledger!U54</f>
        <v>0</v>
      </c>
      <c r="M61" s="10">
        <f>General_Ledger!T54</f>
        <v>0</v>
      </c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>
        <f>General_Ledger!E55</f>
        <v>0</v>
      </c>
      <c r="C62" s="10" t="str">
        <f>General_Ledger!B55</f>
        <v/>
      </c>
      <c r="D62" s="10">
        <f>General_Ledger!A55</f>
        <v>0</v>
      </c>
      <c r="E62" s="10">
        <f>General_Ledger!C55</f>
        <v>0</v>
      </c>
      <c r="F62" s="10">
        <f>General_Ledger!I55</f>
        <v>0</v>
      </c>
      <c r="G62" s="10" t="str">
        <f t="shared" si="1"/>
        <v>TZS</v>
      </c>
      <c r="H62" s="11">
        <f>General_Ledger!L55</f>
        <v>0</v>
      </c>
      <c r="I62" s="11" t="str">
        <f>General_Ledger!N55</f>
        <v/>
      </c>
      <c r="J62" s="11" t="str">
        <f>General_Ledger!O55</f>
        <v/>
      </c>
      <c r="K62" s="10">
        <f>General_Ledger!R55</f>
        <v>0</v>
      </c>
      <c r="L62" s="10">
        <f>General_Ledger!U55</f>
        <v>0</v>
      </c>
      <c r="M62" s="10">
        <f>General_Ledger!T55</f>
        <v>0</v>
      </c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>
        <f>General_Ledger!E56</f>
        <v>0</v>
      </c>
      <c r="C63" s="10" t="str">
        <f>General_Ledger!B56</f>
        <v/>
      </c>
      <c r="D63" s="10">
        <f>General_Ledger!A56</f>
        <v>0</v>
      </c>
      <c r="E63" s="10">
        <f>General_Ledger!C56</f>
        <v>0</v>
      </c>
      <c r="F63" s="10">
        <f>General_Ledger!I56</f>
        <v>0</v>
      </c>
      <c r="G63" s="10" t="str">
        <f t="shared" si="1"/>
        <v>TZS</v>
      </c>
      <c r="H63" s="11">
        <f>General_Ledger!L56</f>
        <v>0</v>
      </c>
      <c r="I63" s="11" t="str">
        <f>General_Ledger!N56</f>
        <v/>
      </c>
      <c r="J63" s="11" t="str">
        <f>General_Ledger!O56</f>
        <v/>
      </c>
      <c r="K63" s="10">
        <f>General_Ledger!R56</f>
        <v>0</v>
      </c>
      <c r="L63" s="10">
        <f>General_Ledger!U56</f>
        <v>0</v>
      </c>
      <c r="M63" s="10">
        <f>General_Ledger!T56</f>
        <v>0</v>
      </c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>
        <f>General_Ledger!E57</f>
        <v>0</v>
      </c>
      <c r="C64" s="10" t="str">
        <f>General_Ledger!B57</f>
        <v/>
      </c>
      <c r="D64" s="10">
        <f>General_Ledger!A57</f>
        <v>0</v>
      </c>
      <c r="E64" s="10">
        <f>General_Ledger!C57</f>
        <v>0</v>
      </c>
      <c r="F64" s="10">
        <f>General_Ledger!I57</f>
        <v>0</v>
      </c>
      <c r="G64" s="10" t="str">
        <f t="shared" si="1"/>
        <v>TZS</v>
      </c>
      <c r="H64" s="11">
        <f>General_Ledger!L57</f>
        <v>0</v>
      </c>
      <c r="I64" s="11" t="str">
        <f>General_Ledger!N57</f>
        <v/>
      </c>
      <c r="J64" s="11" t="str">
        <f>General_Ledger!O57</f>
        <v/>
      </c>
      <c r="K64" s="10">
        <f>General_Ledger!R57</f>
        <v>0</v>
      </c>
      <c r="L64" s="10">
        <f>General_Ledger!U57</f>
        <v>0</v>
      </c>
      <c r="M64" s="10">
        <f>General_Ledger!T57</f>
        <v>0</v>
      </c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>
        <f>General_Ledger!E58</f>
        <v>0</v>
      </c>
      <c r="C65" s="10" t="str">
        <f>General_Ledger!B58</f>
        <v/>
      </c>
      <c r="D65" s="10">
        <f>General_Ledger!A58</f>
        <v>0</v>
      </c>
      <c r="E65" s="10">
        <f>General_Ledger!C58</f>
        <v>0</v>
      </c>
      <c r="F65" s="10">
        <f>General_Ledger!I58</f>
        <v>0</v>
      </c>
      <c r="G65" s="10" t="str">
        <f t="shared" si="1"/>
        <v>TZS</v>
      </c>
      <c r="H65" s="11">
        <f>General_Ledger!L58</f>
        <v>0</v>
      </c>
      <c r="I65" s="11" t="str">
        <f>General_Ledger!N58</f>
        <v/>
      </c>
      <c r="J65" s="11" t="str">
        <f>General_Ledger!O58</f>
        <v/>
      </c>
      <c r="K65" s="10">
        <f>General_Ledger!R58</f>
        <v>0</v>
      </c>
      <c r="L65" s="10">
        <f>General_Ledger!U58</f>
        <v>0</v>
      </c>
      <c r="M65" s="10">
        <f>General_Ledger!T58</f>
        <v>0</v>
      </c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>
        <f>General_Ledger!E59</f>
        <v>0</v>
      </c>
      <c r="C66" s="10" t="str">
        <f>General_Ledger!B59</f>
        <v/>
      </c>
      <c r="D66" s="10">
        <f>General_Ledger!A59</f>
        <v>0</v>
      </c>
      <c r="E66" s="10">
        <f>General_Ledger!C59</f>
        <v>0</v>
      </c>
      <c r="F66" s="10">
        <f>General_Ledger!I59</f>
        <v>0</v>
      </c>
      <c r="G66" s="10" t="str">
        <f t="shared" si="1"/>
        <v>TZS</v>
      </c>
      <c r="H66" s="11">
        <f>General_Ledger!L59</f>
        <v>0</v>
      </c>
      <c r="I66" s="11" t="str">
        <f>General_Ledger!N59</f>
        <v/>
      </c>
      <c r="J66" s="11" t="str">
        <f>General_Ledger!O59</f>
        <v/>
      </c>
      <c r="K66" s="10">
        <f>General_Ledger!R59</f>
        <v>0</v>
      </c>
      <c r="L66" s="10">
        <f>General_Ledger!U59</f>
        <v>0</v>
      </c>
      <c r="M66" s="10">
        <f>General_Ledger!T59</f>
        <v>0</v>
      </c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>
        <f>General_Ledger!E60</f>
        <v>0</v>
      </c>
      <c r="C67" s="10" t="str">
        <f>General_Ledger!B60</f>
        <v/>
      </c>
      <c r="D67" s="10">
        <f>General_Ledger!A60</f>
        <v>0</v>
      </c>
      <c r="E67" s="10">
        <f>General_Ledger!C60</f>
        <v>0</v>
      </c>
      <c r="F67" s="10">
        <f>General_Ledger!I60</f>
        <v>0</v>
      </c>
      <c r="G67" s="10" t="str">
        <f t="shared" si="1"/>
        <v>TZS</v>
      </c>
      <c r="H67" s="11">
        <f>General_Ledger!L60</f>
        <v>0</v>
      </c>
      <c r="I67" s="11" t="str">
        <f>General_Ledger!N60</f>
        <v/>
      </c>
      <c r="J67" s="11" t="str">
        <f>General_Ledger!O60</f>
        <v/>
      </c>
      <c r="K67" s="10">
        <f>General_Ledger!R60</f>
        <v>0</v>
      </c>
      <c r="L67" s="10">
        <f>General_Ledger!U60</f>
        <v>0</v>
      </c>
      <c r="M67" s="10">
        <f>General_Ledger!T60</f>
        <v>0</v>
      </c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>
        <f>General_Ledger!E61</f>
        <v>0</v>
      </c>
      <c r="C68" s="10" t="str">
        <f>General_Ledger!B61</f>
        <v/>
      </c>
      <c r="D68" s="10">
        <f>General_Ledger!A61</f>
        <v>0</v>
      </c>
      <c r="E68" s="10">
        <f>General_Ledger!C61</f>
        <v>0</v>
      </c>
      <c r="F68" s="10">
        <f>General_Ledger!I61</f>
        <v>0</v>
      </c>
      <c r="G68" s="10" t="str">
        <f t="shared" si="1"/>
        <v>TZS</v>
      </c>
      <c r="H68" s="11">
        <f>General_Ledger!L61</f>
        <v>0</v>
      </c>
      <c r="I68" s="11" t="str">
        <f>General_Ledger!N61</f>
        <v/>
      </c>
      <c r="J68" s="11" t="str">
        <f>General_Ledger!O61</f>
        <v/>
      </c>
      <c r="K68" s="10">
        <f>General_Ledger!R61</f>
        <v>0</v>
      </c>
      <c r="L68" s="10">
        <f>General_Ledger!U61</f>
        <v>0</v>
      </c>
      <c r="M68" s="10">
        <f>General_Ledger!T61</f>
        <v>0</v>
      </c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>
        <f>General_Ledger!E62</f>
        <v>0</v>
      </c>
      <c r="C69" s="10" t="str">
        <f>General_Ledger!B62</f>
        <v/>
      </c>
      <c r="D69" s="10">
        <f>General_Ledger!A62</f>
        <v>0</v>
      </c>
      <c r="E69" s="10">
        <f>General_Ledger!C62</f>
        <v>0</v>
      </c>
      <c r="F69" s="10">
        <f>General_Ledger!I62</f>
        <v>0</v>
      </c>
      <c r="G69" s="10" t="str">
        <f t="shared" si="1"/>
        <v>TZS</v>
      </c>
      <c r="H69" s="11">
        <f>General_Ledger!L62</f>
        <v>0</v>
      </c>
      <c r="I69" s="11" t="str">
        <f>General_Ledger!N62</f>
        <v/>
      </c>
      <c r="J69" s="11" t="str">
        <f>General_Ledger!O62</f>
        <v/>
      </c>
      <c r="K69" s="10">
        <f>General_Ledger!R62</f>
        <v>0</v>
      </c>
      <c r="L69" s="10">
        <f>General_Ledger!U62</f>
        <v>0</v>
      </c>
      <c r="M69" s="10">
        <f>General_Ledger!T62</f>
        <v>0</v>
      </c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>
        <f>General_Ledger!E63</f>
        <v>0</v>
      </c>
      <c r="C70" s="10" t="str">
        <f>General_Ledger!B63</f>
        <v/>
      </c>
      <c r="D70" s="10">
        <f>General_Ledger!A63</f>
        <v>0</v>
      </c>
      <c r="E70" s="10">
        <f>General_Ledger!C63</f>
        <v>0</v>
      </c>
      <c r="F70" s="10">
        <f>General_Ledger!I63</f>
        <v>0</v>
      </c>
      <c r="G70" s="10" t="str">
        <f t="shared" si="1"/>
        <v>TZS</v>
      </c>
      <c r="H70" s="11">
        <f>General_Ledger!L63</f>
        <v>0</v>
      </c>
      <c r="I70" s="11" t="str">
        <f>General_Ledger!N63</f>
        <v/>
      </c>
      <c r="J70" s="11" t="str">
        <f>General_Ledger!O63</f>
        <v/>
      </c>
      <c r="K70" s="10">
        <f>General_Ledger!R63</f>
        <v>0</v>
      </c>
      <c r="L70" s="10">
        <f>General_Ledger!U63</f>
        <v>0</v>
      </c>
      <c r="M70" s="10">
        <f>General_Ledger!T63</f>
        <v>0</v>
      </c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>
        <f>General_Ledger!E64</f>
        <v>0</v>
      </c>
      <c r="C71" s="10" t="str">
        <f>General_Ledger!B64</f>
        <v/>
      </c>
      <c r="D71" s="10">
        <f>General_Ledger!A64</f>
        <v>0</v>
      </c>
      <c r="E71" s="10">
        <f>General_Ledger!C64</f>
        <v>0</v>
      </c>
      <c r="F71" s="10">
        <f>General_Ledger!I64</f>
        <v>0</v>
      </c>
      <c r="G71" s="10" t="str">
        <f t="shared" si="1"/>
        <v>TZS</v>
      </c>
      <c r="H71" s="11">
        <f>General_Ledger!L64</f>
        <v>0</v>
      </c>
      <c r="I71" s="11" t="str">
        <f>General_Ledger!N64</f>
        <v/>
      </c>
      <c r="J71" s="11" t="str">
        <f>General_Ledger!O64</f>
        <v/>
      </c>
      <c r="K71" s="10">
        <f>General_Ledger!R64</f>
        <v>0</v>
      </c>
      <c r="L71" s="10">
        <f>General_Ledger!U64</f>
        <v>0</v>
      </c>
      <c r="M71" s="10">
        <f>General_Ledger!T64</f>
        <v>0</v>
      </c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>
        <f>General_Ledger!E65</f>
        <v>0</v>
      </c>
      <c r="C72" s="10" t="str">
        <f>General_Ledger!B65</f>
        <v/>
      </c>
      <c r="D72" s="10">
        <f>General_Ledger!A65</f>
        <v>0</v>
      </c>
      <c r="E72" s="10">
        <f>General_Ledger!C65</f>
        <v>0</v>
      </c>
      <c r="F72" s="10">
        <f>General_Ledger!I65</f>
        <v>0</v>
      </c>
      <c r="G72" s="10" t="str">
        <f t="shared" si="1"/>
        <v>TZS</v>
      </c>
      <c r="H72" s="11">
        <f>General_Ledger!L65</f>
        <v>0</v>
      </c>
      <c r="I72" s="11" t="str">
        <f>General_Ledger!N65</f>
        <v/>
      </c>
      <c r="J72" s="11" t="str">
        <f>General_Ledger!O65</f>
        <v/>
      </c>
      <c r="K72" s="10">
        <f>General_Ledger!R65</f>
        <v>0</v>
      </c>
      <c r="L72" s="10">
        <f>General_Ledger!U65</f>
        <v>0</v>
      </c>
      <c r="M72" s="10">
        <f>General_Ledger!T65</f>
        <v>0</v>
      </c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>
        <f>General_Ledger!E66</f>
        <v>0</v>
      </c>
      <c r="C73" s="10" t="str">
        <f>General_Ledger!B66</f>
        <v/>
      </c>
      <c r="D73" s="10">
        <f>General_Ledger!A66</f>
        <v>0</v>
      </c>
      <c r="E73" s="10">
        <f>General_Ledger!C66</f>
        <v>0</v>
      </c>
      <c r="F73" s="10">
        <f>General_Ledger!I66</f>
        <v>0</v>
      </c>
      <c r="G73" s="10" t="str">
        <f t="shared" ref="G73:G104" si="2">"TZS"</f>
        <v>TZS</v>
      </c>
      <c r="H73" s="11">
        <f>General_Ledger!L66</f>
        <v>0</v>
      </c>
      <c r="I73" s="11" t="str">
        <f>General_Ledger!N66</f>
        <v/>
      </c>
      <c r="J73" s="11" t="str">
        <f>General_Ledger!O66</f>
        <v/>
      </c>
      <c r="K73" s="10">
        <f>General_Ledger!R66</f>
        <v>0</v>
      </c>
      <c r="L73" s="10">
        <f>General_Ledger!U66</f>
        <v>0</v>
      </c>
      <c r="M73" s="10">
        <f>General_Ledger!T66</f>
        <v>0</v>
      </c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>
        <f>General_Ledger!E67</f>
        <v>0</v>
      </c>
      <c r="C74" s="10" t="str">
        <f>General_Ledger!B67</f>
        <v/>
      </c>
      <c r="D74" s="10">
        <f>General_Ledger!A67</f>
        <v>0</v>
      </c>
      <c r="E74" s="10">
        <f>General_Ledger!C67</f>
        <v>0</v>
      </c>
      <c r="F74" s="10">
        <f>General_Ledger!I67</f>
        <v>0</v>
      </c>
      <c r="G74" s="10" t="str">
        <f t="shared" si="2"/>
        <v>TZS</v>
      </c>
      <c r="H74" s="11">
        <f>General_Ledger!L67</f>
        <v>0</v>
      </c>
      <c r="I74" s="11" t="str">
        <f>General_Ledger!N67</f>
        <v/>
      </c>
      <c r="J74" s="11" t="str">
        <f>General_Ledger!O67</f>
        <v/>
      </c>
      <c r="K74" s="10">
        <f>General_Ledger!R67</f>
        <v>0</v>
      </c>
      <c r="L74" s="10">
        <f>General_Ledger!U67</f>
        <v>0</v>
      </c>
      <c r="M74" s="10">
        <f>General_Ledger!T67</f>
        <v>0</v>
      </c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>
        <f>General_Ledger!E68</f>
        <v>0</v>
      </c>
      <c r="C75" s="10" t="str">
        <f>General_Ledger!B68</f>
        <v/>
      </c>
      <c r="D75" s="10">
        <f>General_Ledger!A68</f>
        <v>0</v>
      </c>
      <c r="E75" s="10">
        <f>General_Ledger!C68</f>
        <v>0</v>
      </c>
      <c r="F75" s="10">
        <f>General_Ledger!I68</f>
        <v>0</v>
      </c>
      <c r="G75" s="10" t="str">
        <f t="shared" si="2"/>
        <v>TZS</v>
      </c>
      <c r="H75" s="11">
        <f>General_Ledger!L68</f>
        <v>0</v>
      </c>
      <c r="I75" s="11" t="str">
        <f>General_Ledger!N68</f>
        <v/>
      </c>
      <c r="J75" s="11" t="str">
        <f>General_Ledger!O68</f>
        <v/>
      </c>
      <c r="K75" s="10">
        <f>General_Ledger!R68</f>
        <v>0</v>
      </c>
      <c r="L75" s="10">
        <f>General_Ledger!U68</f>
        <v>0</v>
      </c>
      <c r="M75" s="10">
        <f>General_Ledger!T68</f>
        <v>0</v>
      </c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>
        <f>General_Ledger!E69</f>
        <v>0</v>
      </c>
      <c r="C76" s="10" t="str">
        <f>General_Ledger!B69</f>
        <v/>
      </c>
      <c r="D76" s="10">
        <f>General_Ledger!A69</f>
        <v>0</v>
      </c>
      <c r="E76" s="10">
        <f>General_Ledger!C69</f>
        <v>0</v>
      </c>
      <c r="F76" s="10">
        <f>General_Ledger!I69</f>
        <v>0</v>
      </c>
      <c r="G76" s="10" t="str">
        <f t="shared" si="2"/>
        <v>TZS</v>
      </c>
      <c r="H76" s="11">
        <f>General_Ledger!L69</f>
        <v>0</v>
      </c>
      <c r="I76" s="11" t="str">
        <f>General_Ledger!N69</f>
        <v/>
      </c>
      <c r="J76" s="11" t="str">
        <f>General_Ledger!O69</f>
        <v/>
      </c>
      <c r="K76" s="10">
        <f>General_Ledger!R69</f>
        <v>0</v>
      </c>
      <c r="L76" s="10">
        <f>General_Ledger!U69</f>
        <v>0</v>
      </c>
      <c r="M76" s="10">
        <f>General_Ledger!T69</f>
        <v>0</v>
      </c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>
        <f>General_Ledger!E70</f>
        <v>0</v>
      </c>
      <c r="C77" s="10" t="str">
        <f>General_Ledger!B70</f>
        <v/>
      </c>
      <c r="D77" s="10">
        <f>General_Ledger!A70</f>
        <v>0</v>
      </c>
      <c r="E77" s="10">
        <f>General_Ledger!C70</f>
        <v>0</v>
      </c>
      <c r="F77" s="10">
        <f>General_Ledger!I70</f>
        <v>0</v>
      </c>
      <c r="G77" s="10" t="str">
        <f t="shared" si="2"/>
        <v>TZS</v>
      </c>
      <c r="H77" s="11">
        <f>General_Ledger!L70</f>
        <v>0</v>
      </c>
      <c r="I77" s="11" t="str">
        <f>General_Ledger!N70</f>
        <v/>
      </c>
      <c r="J77" s="11" t="str">
        <f>General_Ledger!O70</f>
        <v/>
      </c>
      <c r="K77" s="10">
        <f>General_Ledger!R70</f>
        <v>0</v>
      </c>
      <c r="L77" s="10">
        <f>General_Ledger!U70</f>
        <v>0</v>
      </c>
      <c r="M77" s="10">
        <f>General_Ledger!T70</f>
        <v>0</v>
      </c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>
        <f>General_Ledger!E71</f>
        <v>0</v>
      </c>
      <c r="C78" s="10" t="str">
        <f>General_Ledger!B71</f>
        <v/>
      </c>
      <c r="D78" s="10">
        <f>General_Ledger!A71</f>
        <v>0</v>
      </c>
      <c r="E78" s="10">
        <f>General_Ledger!C71</f>
        <v>0</v>
      </c>
      <c r="F78" s="10">
        <f>General_Ledger!I71</f>
        <v>0</v>
      </c>
      <c r="G78" s="10" t="str">
        <f t="shared" si="2"/>
        <v>TZS</v>
      </c>
      <c r="H78" s="11">
        <f>General_Ledger!L71</f>
        <v>0</v>
      </c>
      <c r="I78" s="11" t="str">
        <f>General_Ledger!N71</f>
        <v/>
      </c>
      <c r="J78" s="11" t="str">
        <f>General_Ledger!O71</f>
        <v/>
      </c>
      <c r="K78" s="10">
        <f>General_Ledger!R71</f>
        <v>0</v>
      </c>
      <c r="L78" s="10">
        <f>General_Ledger!U71</f>
        <v>0</v>
      </c>
      <c r="M78" s="10">
        <f>General_Ledger!T71</f>
        <v>0</v>
      </c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>
        <f>General_Ledger!E72</f>
        <v>0</v>
      </c>
      <c r="C79" s="10" t="str">
        <f>General_Ledger!B72</f>
        <v/>
      </c>
      <c r="D79" s="10">
        <f>General_Ledger!A72</f>
        <v>0</v>
      </c>
      <c r="E79" s="10">
        <f>General_Ledger!C72</f>
        <v>0</v>
      </c>
      <c r="F79" s="10">
        <f>General_Ledger!I72</f>
        <v>0</v>
      </c>
      <c r="G79" s="10" t="str">
        <f t="shared" si="2"/>
        <v>TZS</v>
      </c>
      <c r="H79" s="11">
        <f>General_Ledger!L72</f>
        <v>0</v>
      </c>
      <c r="I79" s="11" t="str">
        <f>General_Ledger!N72</f>
        <v/>
      </c>
      <c r="J79" s="11" t="str">
        <f>General_Ledger!O72</f>
        <v/>
      </c>
      <c r="K79" s="10">
        <f>General_Ledger!R72</f>
        <v>0</v>
      </c>
      <c r="L79" s="10">
        <f>General_Ledger!U72</f>
        <v>0</v>
      </c>
      <c r="M79" s="10">
        <f>General_Ledger!T72</f>
        <v>0</v>
      </c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>
        <f>General_Ledger!E73</f>
        <v>0</v>
      </c>
      <c r="C80" s="10" t="str">
        <f>General_Ledger!B73</f>
        <v/>
      </c>
      <c r="D80" s="10">
        <f>General_Ledger!A73</f>
        <v>0</v>
      </c>
      <c r="E80" s="10">
        <f>General_Ledger!C73</f>
        <v>0</v>
      </c>
      <c r="F80" s="10">
        <f>General_Ledger!I73</f>
        <v>0</v>
      </c>
      <c r="G80" s="10" t="str">
        <f t="shared" si="2"/>
        <v>TZS</v>
      </c>
      <c r="H80" s="11">
        <f>General_Ledger!L73</f>
        <v>0</v>
      </c>
      <c r="I80" s="11" t="str">
        <f>General_Ledger!N73</f>
        <v/>
      </c>
      <c r="J80" s="11" t="str">
        <f>General_Ledger!O73</f>
        <v/>
      </c>
      <c r="K80" s="10">
        <f>General_Ledger!R73</f>
        <v>0</v>
      </c>
      <c r="L80" s="10">
        <f>General_Ledger!U73</f>
        <v>0</v>
      </c>
      <c r="M80" s="10">
        <f>General_Ledger!T73</f>
        <v>0</v>
      </c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>
        <f>General_Ledger!E74</f>
        <v>0</v>
      </c>
      <c r="C81" s="10" t="str">
        <f>General_Ledger!B74</f>
        <v/>
      </c>
      <c r="D81" s="10">
        <f>General_Ledger!A74</f>
        <v>0</v>
      </c>
      <c r="E81" s="10">
        <f>General_Ledger!C74</f>
        <v>0</v>
      </c>
      <c r="F81" s="10">
        <f>General_Ledger!I74</f>
        <v>0</v>
      </c>
      <c r="G81" s="10" t="str">
        <f t="shared" si="2"/>
        <v>TZS</v>
      </c>
      <c r="H81" s="11">
        <f>General_Ledger!L74</f>
        <v>0</v>
      </c>
      <c r="I81" s="11" t="str">
        <f>General_Ledger!N74</f>
        <v/>
      </c>
      <c r="J81" s="11" t="str">
        <f>General_Ledger!O74</f>
        <v/>
      </c>
      <c r="K81" s="10">
        <f>General_Ledger!R74</f>
        <v>0</v>
      </c>
      <c r="L81" s="10">
        <f>General_Ledger!U74</f>
        <v>0</v>
      </c>
      <c r="M81" s="10">
        <f>General_Ledger!T74</f>
        <v>0</v>
      </c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>
        <f>General_Ledger!E75</f>
        <v>0</v>
      </c>
      <c r="C82" s="10" t="str">
        <f>General_Ledger!B75</f>
        <v/>
      </c>
      <c r="D82" s="10">
        <f>General_Ledger!A75</f>
        <v>0</v>
      </c>
      <c r="E82" s="10">
        <f>General_Ledger!C75</f>
        <v>0</v>
      </c>
      <c r="F82" s="10">
        <f>General_Ledger!I75</f>
        <v>0</v>
      </c>
      <c r="G82" s="10" t="str">
        <f t="shared" si="2"/>
        <v>TZS</v>
      </c>
      <c r="H82" s="11">
        <f>General_Ledger!L75</f>
        <v>0</v>
      </c>
      <c r="I82" s="11" t="str">
        <f>General_Ledger!N75</f>
        <v/>
      </c>
      <c r="J82" s="11" t="str">
        <f>General_Ledger!O75</f>
        <v/>
      </c>
      <c r="K82" s="10">
        <f>General_Ledger!R75</f>
        <v>0</v>
      </c>
      <c r="L82" s="10">
        <f>General_Ledger!U75</f>
        <v>0</v>
      </c>
      <c r="M82" s="10">
        <f>General_Ledger!T75</f>
        <v>0</v>
      </c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>
        <f>General_Ledger!E76</f>
        <v>0</v>
      </c>
      <c r="C83" s="10" t="str">
        <f>General_Ledger!B76</f>
        <v/>
      </c>
      <c r="D83" s="10">
        <f>General_Ledger!A76</f>
        <v>0</v>
      </c>
      <c r="E83" s="10">
        <f>General_Ledger!C76</f>
        <v>0</v>
      </c>
      <c r="F83" s="10">
        <f>General_Ledger!I76</f>
        <v>0</v>
      </c>
      <c r="G83" s="10" t="str">
        <f t="shared" si="2"/>
        <v>TZS</v>
      </c>
      <c r="H83" s="11">
        <f>General_Ledger!L76</f>
        <v>0</v>
      </c>
      <c r="I83" s="11" t="str">
        <f>General_Ledger!N76</f>
        <v/>
      </c>
      <c r="J83" s="11" t="str">
        <f>General_Ledger!O76</f>
        <v/>
      </c>
      <c r="K83" s="10">
        <f>General_Ledger!R76</f>
        <v>0</v>
      </c>
      <c r="L83" s="10">
        <f>General_Ledger!U76</f>
        <v>0</v>
      </c>
      <c r="M83" s="10">
        <f>General_Ledger!T76</f>
        <v>0</v>
      </c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>
        <f>General_Ledger!E77</f>
        <v>0</v>
      </c>
      <c r="C84" s="10" t="str">
        <f>General_Ledger!B77</f>
        <v/>
      </c>
      <c r="D84" s="10">
        <f>General_Ledger!A77</f>
        <v>0</v>
      </c>
      <c r="E84" s="10">
        <f>General_Ledger!C77</f>
        <v>0</v>
      </c>
      <c r="F84" s="10">
        <f>General_Ledger!I77</f>
        <v>0</v>
      </c>
      <c r="G84" s="10" t="str">
        <f t="shared" si="2"/>
        <v>TZS</v>
      </c>
      <c r="H84" s="11">
        <f>General_Ledger!L77</f>
        <v>0</v>
      </c>
      <c r="I84" s="11" t="str">
        <f>General_Ledger!N77</f>
        <v/>
      </c>
      <c r="J84" s="11" t="str">
        <f>General_Ledger!O77</f>
        <v/>
      </c>
      <c r="K84" s="10">
        <f>General_Ledger!R77</f>
        <v>0</v>
      </c>
      <c r="L84" s="10">
        <f>General_Ledger!U77</f>
        <v>0</v>
      </c>
      <c r="M84" s="10">
        <f>General_Ledger!T77</f>
        <v>0</v>
      </c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>
        <f>General_Ledger!E78</f>
        <v>0</v>
      </c>
      <c r="C85" s="10" t="str">
        <f>General_Ledger!B78</f>
        <v/>
      </c>
      <c r="D85" s="10">
        <f>General_Ledger!A78</f>
        <v>0</v>
      </c>
      <c r="E85" s="10">
        <f>General_Ledger!C78</f>
        <v>0</v>
      </c>
      <c r="F85" s="10">
        <f>General_Ledger!I78</f>
        <v>0</v>
      </c>
      <c r="G85" s="10" t="str">
        <f t="shared" si="2"/>
        <v>TZS</v>
      </c>
      <c r="H85" s="11">
        <f>General_Ledger!L78</f>
        <v>0</v>
      </c>
      <c r="I85" s="11" t="str">
        <f>General_Ledger!N78</f>
        <v/>
      </c>
      <c r="J85" s="11" t="str">
        <f>General_Ledger!O78</f>
        <v/>
      </c>
      <c r="K85" s="10">
        <f>General_Ledger!R78</f>
        <v>0</v>
      </c>
      <c r="L85" s="10">
        <f>General_Ledger!U78</f>
        <v>0</v>
      </c>
      <c r="M85" s="10">
        <f>General_Ledger!T78</f>
        <v>0</v>
      </c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>
        <f>General_Ledger!E79</f>
        <v>0</v>
      </c>
      <c r="C86" s="10" t="str">
        <f>General_Ledger!B79</f>
        <v/>
      </c>
      <c r="D86" s="10">
        <f>General_Ledger!A79</f>
        <v>0</v>
      </c>
      <c r="E86" s="10">
        <f>General_Ledger!C79</f>
        <v>0</v>
      </c>
      <c r="F86" s="10">
        <f>General_Ledger!I79</f>
        <v>0</v>
      </c>
      <c r="G86" s="10" t="str">
        <f t="shared" si="2"/>
        <v>TZS</v>
      </c>
      <c r="H86" s="11">
        <f>General_Ledger!L79</f>
        <v>0</v>
      </c>
      <c r="I86" s="11" t="str">
        <f>General_Ledger!N79</f>
        <v/>
      </c>
      <c r="J86" s="11" t="str">
        <f>General_Ledger!O79</f>
        <v/>
      </c>
      <c r="K86" s="10">
        <f>General_Ledger!R79</f>
        <v>0</v>
      </c>
      <c r="L86" s="10">
        <f>General_Ledger!U79</f>
        <v>0</v>
      </c>
      <c r="M86" s="10">
        <f>General_Ledger!T79</f>
        <v>0</v>
      </c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>
        <f>General_Ledger!E80</f>
        <v>0</v>
      </c>
      <c r="C87" s="10" t="str">
        <f>General_Ledger!B80</f>
        <v/>
      </c>
      <c r="D87" s="10">
        <f>General_Ledger!A80</f>
        <v>0</v>
      </c>
      <c r="E87" s="10">
        <f>General_Ledger!C80</f>
        <v>0</v>
      </c>
      <c r="F87" s="10">
        <f>General_Ledger!I80</f>
        <v>0</v>
      </c>
      <c r="G87" s="10" t="str">
        <f t="shared" si="2"/>
        <v>TZS</v>
      </c>
      <c r="H87" s="11">
        <f>General_Ledger!L80</f>
        <v>0</v>
      </c>
      <c r="I87" s="11" t="str">
        <f>General_Ledger!N80</f>
        <v/>
      </c>
      <c r="J87" s="11" t="str">
        <f>General_Ledger!O80</f>
        <v/>
      </c>
      <c r="K87" s="10">
        <f>General_Ledger!R80</f>
        <v>0</v>
      </c>
      <c r="L87" s="10">
        <f>General_Ledger!U80</f>
        <v>0</v>
      </c>
      <c r="M87" s="10">
        <f>General_Ledger!T80</f>
        <v>0</v>
      </c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>
        <f>General_Ledger!E81</f>
        <v>0</v>
      </c>
      <c r="C88" s="10" t="str">
        <f>General_Ledger!B81</f>
        <v/>
      </c>
      <c r="D88" s="10">
        <f>General_Ledger!A81</f>
        <v>0</v>
      </c>
      <c r="E88" s="10">
        <f>General_Ledger!C81</f>
        <v>0</v>
      </c>
      <c r="F88" s="10">
        <f>General_Ledger!I81</f>
        <v>0</v>
      </c>
      <c r="G88" s="10" t="str">
        <f t="shared" si="2"/>
        <v>TZS</v>
      </c>
      <c r="H88" s="11">
        <f>General_Ledger!L81</f>
        <v>0</v>
      </c>
      <c r="I88" s="11" t="str">
        <f>General_Ledger!N81</f>
        <v/>
      </c>
      <c r="J88" s="11" t="str">
        <f>General_Ledger!O81</f>
        <v/>
      </c>
      <c r="K88" s="10">
        <f>General_Ledger!R81</f>
        <v>0</v>
      </c>
      <c r="L88" s="10">
        <f>General_Ledger!U81</f>
        <v>0</v>
      </c>
      <c r="M88" s="10">
        <f>General_Ledger!T81</f>
        <v>0</v>
      </c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>
        <f>General_Ledger!E82</f>
        <v>0</v>
      </c>
      <c r="C89" s="10" t="str">
        <f>General_Ledger!B82</f>
        <v/>
      </c>
      <c r="D89" s="10">
        <f>General_Ledger!A82</f>
        <v>0</v>
      </c>
      <c r="E89" s="10">
        <f>General_Ledger!C82</f>
        <v>0</v>
      </c>
      <c r="F89" s="10">
        <f>General_Ledger!I82</f>
        <v>0</v>
      </c>
      <c r="G89" s="10" t="str">
        <f t="shared" si="2"/>
        <v>TZS</v>
      </c>
      <c r="H89" s="11">
        <f>General_Ledger!L82</f>
        <v>0</v>
      </c>
      <c r="I89" s="11" t="str">
        <f>General_Ledger!N82</f>
        <v/>
      </c>
      <c r="J89" s="11" t="str">
        <f>General_Ledger!O82</f>
        <v/>
      </c>
      <c r="K89" s="10">
        <f>General_Ledger!R82</f>
        <v>0</v>
      </c>
      <c r="L89" s="10">
        <f>General_Ledger!U82</f>
        <v>0</v>
      </c>
      <c r="M89" s="10">
        <f>General_Ledger!T82</f>
        <v>0</v>
      </c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>
        <f>General_Ledger!E83</f>
        <v>0</v>
      </c>
      <c r="C90" s="10" t="str">
        <f>General_Ledger!B83</f>
        <v/>
      </c>
      <c r="D90" s="10">
        <f>General_Ledger!A83</f>
        <v>0</v>
      </c>
      <c r="E90" s="10">
        <f>General_Ledger!C83</f>
        <v>0</v>
      </c>
      <c r="F90" s="10">
        <f>General_Ledger!I83</f>
        <v>0</v>
      </c>
      <c r="G90" s="10" t="str">
        <f t="shared" si="2"/>
        <v>TZS</v>
      </c>
      <c r="H90" s="11">
        <f>General_Ledger!L83</f>
        <v>0</v>
      </c>
      <c r="I90" s="11" t="str">
        <f>General_Ledger!N83</f>
        <v/>
      </c>
      <c r="J90" s="11" t="str">
        <f>General_Ledger!O83</f>
        <v/>
      </c>
      <c r="K90" s="10">
        <f>General_Ledger!R83</f>
        <v>0</v>
      </c>
      <c r="L90" s="10">
        <f>General_Ledger!U83</f>
        <v>0</v>
      </c>
      <c r="M90" s="10">
        <f>General_Ledger!T83</f>
        <v>0</v>
      </c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>
        <f>General_Ledger!E84</f>
        <v>0</v>
      </c>
      <c r="C91" s="10" t="str">
        <f>General_Ledger!B84</f>
        <v/>
      </c>
      <c r="D91" s="10">
        <f>General_Ledger!A84</f>
        <v>0</v>
      </c>
      <c r="E91" s="10">
        <f>General_Ledger!C84</f>
        <v>0</v>
      </c>
      <c r="F91" s="10">
        <f>General_Ledger!I84</f>
        <v>0</v>
      </c>
      <c r="G91" s="10" t="str">
        <f t="shared" si="2"/>
        <v>TZS</v>
      </c>
      <c r="H91" s="11">
        <f>General_Ledger!L84</f>
        <v>0</v>
      </c>
      <c r="I91" s="11" t="str">
        <f>General_Ledger!N84</f>
        <v/>
      </c>
      <c r="J91" s="11" t="str">
        <f>General_Ledger!O84</f>
        <v/>
      </c>
      <c r="K91" s="10">
        <f>General_Ledger!R84</f>
        <v>0</v>
      </c>
      <c r="L91" s="10">
        <f>General_Ledger!U84</f>
        <v>0</v>
      </c>
      <c r="M91" s="10">
        <f>General_Ledger!T84</f>
        <v>0</v>
      </c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>
        <f>General_Ledger!E85</f>
        <v>0</v>
      </c>
      <c r="C92" s="10" t="str">
        <f>General_Ledger!B85</f>
        <v/>
      </c>
      <c r="D92" s="10">
        <f>General_Ledger!A85</f>
        <v>0</v>
      </c>
      <c r="E92" s="10">
        <f>General_Ledger!C85</f>
        <v>0</v>
      </c>
      <c r="F92" s="10">
        <f>General_Ledger!I85</f>
        <v>0</v>
      </c>
      <c r="G92" s="10" t="str">
        <f t="shared" si="2"/>
        <v>TZS</v>
      </c>
      <c r="H92" s="11">
        <f>General_Ledger!L85</f>
        <v>0</v>
      </c>
      <c r="I92" s="11" t="str">
        <f>General_Ledger!N85</f>
        <v/>
      </c>
      <c r="J92" s="11" t="str">
        <f>General_Ledger!O85</f>
        <v/>
      </c>
      <c r="K92" s="10">
        <f>General_Ledger!R85</f>
        <v>0</v>
      </c>
      <c r="L92" s="10">
        <f>General_Ledger!U85</f>
        <v>0</v>
      </c>
      <c r="M92" s="10">
        <f>General_Ledger!T85</f>
        <v>0</v>
      </c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>
        <f>General_Ledger!E86</f>
        <v>0</v>
      </c>
      <c r="C93" s="10" t="str">
        <f>General_Ledger!B86</f>
        <v/>
      </c>
      <c r="D93" s="10">
        <f>General_Ledger!A86</f>
        <v>0</v>
      </c>
      <c r="E93" s="10">
        <f>General_Ledger!C86</f>
        <v>0</v>
      </c>
      <c r="F93" s="10">
        <f>General_Ledger!I86</f>
        <v>0</v>
      </c>
      <c r="G93" s="10" t="str">
        <f t="shared" si="2"/>
        <v>TZS</v>
      </c>
      <c r="H93" s="11">
        <f>General_Ledger!L86</f>
        <v>0</v>
      </c>
      <c r="I93" s="11" t="str">
        <f>General_Ledger!N86</f>
        <v/>
      </c>
      <c r="J93" s="11" t="str">
        <f>General_Ledger!O86</f>
        <v/>
      </c>
      <c r="K93" s="10">
        <f>General_Ledger!R86</f>
        <v>0</v>
      </c>
      <c r="L93" s="10">
        <f>General_Ledger!U86</f>
        <v>0</v>
      </c>
      <c r="M93" s="10">
        <f>General_Ledger!T86</f>
        <v>0</v>
      </c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>
        <f>General_Ledger!E87</f>
        <v>0</v>
      </c>
      <c r="C94" s="10" t="str">
        <f>General_Ledger!B87</f>
        <v/>
      </c>
      <c r="D94" s="10">
        <f>General_Ledger!A87</f>
        <v>0</v>
      </c>
      <c r="E94" s="10">
        <f>General_Ledger!C87</f>
        <v>0</v>
      </c>
      <c r="F94" s="10">
        <f>General_Ledger!I87</f>
        <v>0</v>
      </c>
      <c r="G94" s="10" t="str">
        <f t="shared" si="2"/>
        <v>TZS</v>
      </c>
      <c r="H94" s="11">
        <f>General_Ledger!L87</f>
        <v>0</v>
      </c>
      <c r="I94" s="11" t="str">
        <f>General_Ledger!N87</f>
        <v/>
      </c>
      <c r="J94" s="11" t="str">
        <f>General_Ledger!O87</f>
        <v/>
      </c>
      <c r="K94" s="10">
        <f>General_Ledger!R87</f>
        <v>0</v>
      </c>
      <c r="L94" s="10">
        <f>General_Ledger!U87</f>
        <v>0</v>
      </c>
      <c r="M94" s="10">
        <f>General_Ledger!T87</f>
        <v>0</v>
      </c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>
        <f>General_Ledger!E88</f>
        <v>0</v>
      </c>
      <c r="C95" s="10" t="str">
        <f>General_Ledger!B88</f>
        <v/>
      </c>
      <c r="D95" s="10">
        <f>General_Ledger!A88</f>
        <v>0</v>
      </c>
      <c r="E95" s="10">
        <f>General_Ledger!C88</f>
        <v>0</v>
      </c>
      <c r="F95" s="10">
        <f>General_Ledger!I88</f>
        <v>0</v>
      </c>
      <c r="G95" s="10" t="str">
        <f t="shared" si="2"/>
        <v>TZS</v>
      </c>
      <c r="H95" s="11">
        <f>General_Ledger!L88</f>
        <v>0</v>
      </c>
      <c r="I95" s="11" t="str">
        <f>General_Ledger!N88</f>
        <v/>
      </c>
      <c r="J95" s="11" t="str">
        <f>General_Ledger!O88</f>
        <v/>
      </c>
      <c r="K95" s="10">
        <f>General_Ledger!R88</f>
        <v>0</v>
      </c>
      <c r="L95" s="10">
        <f>General_Ledger!U88</f>
        <v>0</v>
      </c>
      <c r="M95" s="10">
        <f>General_Ledger!T88</f>
        <v>0</v>
      </c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>
        <f>General_Ledger!E89</f>
        <v>0</v>
      </c>
      <c r="C96" s="10" t="str">
        <f>General_Ledger!B89</f>
        <v/>
      </c>
      <c r="D96" s="10">
        <f>General_Ledger!A89</f>
        <v>0</v>
      </c>
      <c r="E96" s="10">
        <f>General_Ledger!C89</f>
        <v>0</v>
      </c>
      <c r="F96" s="10">
        <f>General_Ledger!I89</f>
        <v>0</v>
      </c>
      <c r="G96" s="10" t="str">
        <f t="shared" si="2"/>
        <v>TZS</v>
      </c>
      <c r="H96" s="11">
        <f>General_Ledger!L89</f>
        <v>0</v>
      </c>
      <c r="I96" s="11" t="str">
        <f>General_Ledger!N89</f>
        <v/>
      </c>
      <c r="J96" s="11" t="str">
        <f>General_Ledger!O89</f>
        <v/>
      </c>
      <c r="K96" s="10">
        <f>General_Ledger!R89</f>
        <v>0</v>
      </c>
      <c r="L96" s="10">
        <f>General_Ledger!U89</f>
        <v>0</v>
      </c>
      <c r="M96" s="10">
        <f>General_Ledger!T89</f>
        <v>0</v>
      </c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>
        <f>General_Ledger!E90</f>
        <v>0</v>
      </c>
      <c r="C97" s="10" t="str">
        <f>General_Ledger!B90</f>
        <v/>
      </c>
      <c r="D97" s="10">
        <f>General_Ledger!A90</f>
        <v>0</v>
      </c>
      <c r="E97" s="10">
        <f>General_Ledger!C90</f>
        <v>0</v>
      </c>
      <c r="F97" s="10">
        <f>General_Ledger!I90</f>
        <v>0</v>
      </c>
      <c r="G97" s="10" t="str">
        <f t="shared" si="2"/>
        <v>TZS</v>
      </c>
      <c r="H97" s="11">
        <f>General_Ledger!L90</f>
        <v>0</v>
      </c>
      <c r="I97" s="11" t="str">
        <f>General_Ledger!N90</f>
        <v/>
      </c>
      <c r="J97" s="11" t="str">
        <f>General_Ledger!O90</f>
        <v/>
      </c>
      <c r="K97" s="10">
        <f>General_Ledger!R90</f>
        <v>0</v>
      </c>
      <c r="L97" s="10">
        <f>General_Ledger!U90</f>
        <v>0</v>
      </c>
      <c r="M97" s="10">
        <f>General_Ledger!T90</f>
        <v>0</v>
      </c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>
        <f>General_Ledger!E91</f>
        <v>0</v>
      </c>
      <c r="C98" s="10" t="str">
        <f>General_Ledger!B91</f>
        <v/>
      </c>
      <c r="D98" s="10">
        <f>General_Ledger!A91</f>
        <v>0</v>
      </c>
      <c r="E98" s="10">
        <f>General_Ledger!C91</f>
        <v>0</v>
      </c>
      <c r="F98" s="10">
        <f>General_Ledger!I91</f>
        <v>0</v>
      </c>
      <c r="G98" s="10" t="str">
        <f t="shared" si="2"/>
        <v>TZS</v>
      </c>
      <c r="H98" s="11">
        <f>General_Ledger!L91</f>
        <v>0</v>
      </c>
      <c r="I98" s="11" t="str">
        <f>General_Ledger!N91</f>
        <v/>
      </c>
      <c r="J98" s="11" t="str">
        <f>General_Ledger!O91</f>
        <v/>
      </c>
      <c r="K98" s="10">
        <f>General_Ledger!R91</f>
        <v>0</v>
      </c>
      <c r="L98" s="10">
        <f>General_Ledger!U91</f>
        <v>0</v>
      </c>
      <c r="M98" s="10">
        <f>General_Ledger!T91</f>
        <v>0</v>
      </c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>
        <f>General_Ledger!E92</f>
        <v>0</v>
      </c>
      <c r="C99" s="10" t="str">
        <f>General_Ledger!B92</f>
        <v/>
      </c>
      <c r="D99" s="10">
        <f>General_Ledger!A92</f>
        <v>0</v>
      </c>
      <c r="E99" s="10">
        <f>General_Ledger!C92</f>
        <v>0</v>
      </c>
      <c r="F99" s="10">
        <f>General_Ledger!I92</f>
        <v>0</v>
      </c>
      <c r="G99" s="10" t="str">
        <f t="shared" si="2"/>
        <v>TZS</v>
      </c>
      <c r="H99" s="11">
        <f>General_Ledger!L92</f>
        <v>0</v>
      </c>
      <c r="I99" s="11" t="str">
        <f>General_Ledger!N92</f>
        <v/>
      </c>
      <c r="J99" s="11" t="str">
        <f>General_Ledger!O92</f>
        <v/>
      </c>
      <c r="K99" s="10">
        <f>General_Ledger!R92</f>
        <v>0</v>
      </c>
      <c r="L99" s="10">
        <f>General_Ledger!U92</f>
        <v>0</v>
      </c>
      <c r="M99" s="10">
        <f>General_Ledger!T92</f>
        <v>0</v>
      </c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>
        <f>General_Ledger!E93</f>
        <v>0</v>
      </c>
      <c r="C100" s="10" t="str">
        <f>General_Ledger!B93</f>
        <v/>
      </c>
      <c r="D100" s="10">
        <f>General_Ledger!A93</f>
        <v>0</v>
      </c>
      <c r="E100" s="10">
        <f>General_Ledger!C93</f>
        <v>0</v>
      </c>
      <c r="F100" s="10">
        <f>General_Ledger!I93</f>
        <v>0</v>
      </c>
      <c r="G100" s="10" t="str">
        <f t="shared" si="2"/>
        <v>TZS</v>
      </c>
      <c r="H100" s="11">
        <f>General_Ledger!L93</f>
        <v>0</v>
      </c>
      <c r="I100" s="11" t="str">
        <f>General_Ledger!N93</f>
        <v/>
      </c>
      <c r="J100" s="11" t="str">
        <f>General_Ledger!O93</f>
        <v/>
      </c>
      <c r="K100" s="10">
        <f>General_Ledger!R93</f>
        <v>0</v>
      </c>
      <c r="L100" s="10">
        <f>General_Ledger!U93</f>
        <v>0</v>
      </c>
      <c r="M100" s="10">
        <f>General_Ledger!T93</f>
        <v>0</v>
      </c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>
        <f>General_Ledger!E94</f>
        <v>0</v>
      </c>
      <c r="C101" s="10" t="str">
        <f>General_Ledger!B94</f>
        <v/>
      </c>
      <c r="D101" s="10">
        <f>General_Ledger!A94</f>
        <v>0</v>
      </c>
      <c r="E101" s="10">
        <f>General_Ledger!C94</f>
        <v>0</v>
      </c>
      <c r="F101" s="10">
        <f>General_Ledger!I94</f>
        <v>0</v>
      </c>
      <c r="G101" s="10" t="str">
        <f t="shared" si="2"/>
        <v>TZS</v>
      </c>
      <c r="H101" s="11">
        <f>General_Ledger!L94</f>
        <v>0</v>
      </c>
      <c r="I101" s="11" t="str">
        <f>General_Ledger!N94</f>
        <v/>
      </c>
      <c r="J101" s="11" t="str">
        <f>General_Ledger!O94</f>
        <v/>
      </c>
      <c r="K101" s="10">
        <f>General_Ledger!R94</f>
        <v>0</v>
      </c>
      <c r="L101" s="10">
        <f>General_Ledger!U94</f>
        <v>0</v>
      </c>
      <c r="M101" s="10">
        <f>General_Ledger!T94</f>
        <v>0</v>
      </c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>
        <f>General_Ledger!E95</f>
        <v>0</v>
      </c>
      <c r="C102" s="10" t="str">
        <f>General_Ledger!B95</f>
        <v/>
      </c>
      <c r="D102" s="10">
        <f>General_Ledger!A95</f>
        <v>0</v>
      </c>
      <c r="E102" s="10">
        <f>General_Ledger!C95</f>
        <v>0</v>
      </c>
      <c r="F102" s="10">
        <f>General_Ledger!I95</f>
        <v>0</v>
      </c>
      <c r="G102" s="10" t="str">
        <f t="shared" si="2"/>
        <v>TZS</v>
      </c>
      <c r="H102" s="11">
        <f>General_Ledger!L95</f>
        <v>0</v>
      </c>
      <c r="I102" s="11" t="str">
        <f>General_Ledger!N95</f>
        <v/>
      </c>
      <c r="J102" s="11" t="str">
        <f>General_Ledger!O95</f>
        <v/>
      </c>
      <c r="K102" s="10">
        <f>General_Ledger!R95</f>
        <v>0</v>
      </c>
      <c r="L102" s="10">
        <f>General_Ledger!U95</f>
        <v>0</v>
      </c>
      <c r="M102" s="10">
        <f>General_Ledger!T95</f>
        <v>0</v>
      </c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>
        <f>General_Ledger!E96</f>
        <v>0</v>
      </c>
      <c r="C103" s="10" t="str">
        <f>General_Ledger!B96</f>
        <v/>
      </c>
      <c r="D103" s="10">
        <f>General_Ledger!A96</f>
        <v>0</v>
      </c>
      <c r="E103" s="10">
        <f>General_Ledger!C96</f>
        <v>0</v>
      </c>
      <c r="F103" s="10">
        <f>General_Ledger!I96</f>
        <v>0</v>
      </c>
      <c r="G103" s="10" t="str">
        <f t="shared" si="2"/>
        <v>TZS</v>
      </c>
      <c r="H103" s="11">
        <f>General_Ledger!L96</f>
        <v>0</v>
      </c>
      <c r="I103" s="11" t="str">
        <f>General_Ledger!N96</f>
        <v/>
      </c>
      <c r="J103" s="11" t="str">
        <f>General_Ledger!O96</f>
        <v/>
      </c>
      <c r="K103" s="10">
        <f>General_Ledger!R96</f>
        <v>0</v>
      </c>
      <c r="L103" s="10">
        <f>General_Ledger!U96</f>
        <v>0</v>
      </c>
      <c r="M103" s="10">
        <f>General_Ledger!T96</f>
        <v>0</v>
      </c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>
        <f>General_Ledger!E97</f>
        <v>0</v>
      </c>
      <c r="C104" s="10" t="str">
        <f>General_Ledger!B97</f>
        <v/>
      </c>
      <c r="D104" s="10">
        <f>General_Ledger!A97</f>
        <v>0</v>
      </c>
      <c r="E104" s="10">
        <f>General_Ledger!C97</f>
        <v>0</v>
      </c>
      <c r="F104" s="10">
        <f>General_Ledger!I97</f>
        <v>0</v>
      </c>
      <c r="G104" s="10" t="str">
        <f t="shared" si="2"/>
        <v>TZS</v>
      </c>
      <c r="H104" s="11">
        <f>General_Ledger!L97</f>
        <v>0</v>
      </c>
      <c r="I104" s="11" t="str">
        <f>General_Ledger!N97</f>
        <v/>
      </c>
      <c r="J104" s="11" t="str">
        <f>General_Ledger!O97</f>
        <v/>
      </c>
      <c r="K104" s="10">
        <f>General_Ledger!R97</f>
        <v>0</v>
      </c>
      <c r="L104" s="10">
        <f>General_Ledger!U97</f>
        <v>0</v>
      </c>
      <c r="M104" s="10">
        <f>General_Ledger!T97</f>
        <v>0</v>
      </c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>
        <f>General_Ledger!E98</f>
        <v>0</v>
      </c>
      <c r="C105" s="10" t="str">
        <f>General_Ledger!B98</f>
        <v/>
      </c>
      <c r="D105" s="10">
        <f>General_Ledger!A98</f>
        <v>0</v>
      </c>
      <c r="E105" s="10">
        <f>General_Ledger!C98</f>
        <v>0</v>
      </c>
      <c r="F105" s="10">
        <f>General_Ledger!I98</f>
        <v>0</v>
      </c>
      <c r="G105" s="10" t="str">
        <f t="shared" ref="G105:G136" si="3">"TZS"</f>
        <v>TZS</v>
      </c>
      <c r="H105" s="11">
        <f>General_Ledger!L98</f>
        <v>0</v>
      </c>
      <c r="I105" s="11" t="str">
        <f>General_Ledger!N98</f>
        <v/>
      </c>
      <c r="J105" s="11" t="str">
        <f>General_Ledger!O98</f>
        <v/>
      </c>
      <c r="K105" s="10">
        <f>General_Ledger!R98</f>
        <v>0</v>
      </c>
      <c r="L105" s="10">
        <f>General_Ledger!U98</f>
        <v>0</v>
      </c>
      <c r="M105" s="10">
        <f>General_Ledger!T98</f>
        <v>0</v>
      </c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>
        <f>General_Ledger!E99</f>
        <v>0</v>
      </c>
      <c r="C106" s="10" t="str">
        <f>General_Ledger!B99</f>
        <v/>
      </c>
      <c r="D106" s="10">
        <f>General_Ledger!A99</f>
        <v>0</v>
      </c>
      <c r="E106" s="10">
        <f>General_Ledger!C99</f>
        <v>0</v>
      </c>
      <c r="F106" s="10">
        <f>General_Ledger!I99</f>
        <v>0</v>
      </c>
      <c r="G106" s="10" t="str">
        <f t="shared" si="3"/>
        <v>TZS</v>
      </c>
      <c r="H106" s="11">
        <f>General_Ledger!L99</f>
        <v>0</v>
      </c>
      <c r="I106" s="11" t="str">
        <f>General_Ledger!N99</f>
        <v/>
      </c>
      <c r="J106" s="11" t="str">
        <f>General_Ledger!O99</f>
        <v/>
      </c>
      <c r="K106" s="10">
        <f>General_Ledger!R99</f>
        <v>0</v>
      </c>
      <c r="L106" s="10">
        <f>General_Ledger!U99</f>
        <v>0</v>
      </c>
      <c r="M106" s="10">
        <f>General_Ledger!T99</f>
        <v>0</v>
      </c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>
        <f>General_Ledger!E100</f>
        <v>0</v>
      </c>
      <c r="C107" s="10" t="str">
        <f>General_Ledger!B100</f>
        <v/>
      </c>
      <c r="D107" s="10">
        <f>General_Ledger!A100</f>
        <v>0</v>
      </c>
      <c r="E107" s="10">
        <f>General_Ledger!C100</f>
        <v>0</v>
      </c>
      <c r="F107" s="10">
        <f>General_Ledger!I100</f>
        <v>0</v>
      </c>
      <c r="G107" s="10" t="str">
        <f t="shared" si="3"/>
        <v>TZS</v>
      </c>
      <c r="H107" s="11">
        <f>General_Ledger!L100</f>
        <v>0</v>
      </c>
      <c r="I107" s="11" t="str">
        <f>General_Ledger!N100</f>
        <v/>
      </c>
      <c r="J107" s="11" t="str">
        <f>General_Ledger!O100</f>
        <v/>
      </c>
      <c r="K107" s="10">
        <f>General_Ledger!R100</f>
        <v>0</v>
      </c>
      <c r="L107" s="10">
        <f>General_Ledger!U100</f>
        <v>0</v>
      </c>
      <c r="M107" s="10">
        <f>General_Ledger!T100</f>
        <v>0</v>
      </c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>
        <f>General_Ledger!E101</f>
        <v>0</v>
      </c>
      <c r="C108" s="10" t="str">
        <f>General_Ledger!B101</f>
        <v/>
      </c>
      <c r="D108" s="10">
        <f>General_Ledger!A101</f>
        <v>0</v>
      </c>
      <c r="E108" s="10">
        <f>General_Ledger!C101</f>
        <v>0</v>
      </c>
      <c r="F108" s="10">
        <f>General_Ledger!I101</f>
        <v>0</v>
      </c>
      <c r="G108" s="10" t="str">
        <f t="shared" si="3"/>
        <v>TZS</v>
      </c>
      <c r="H108" s="11">
        <f>General_Ledger!L101</f>
        <v>0</v>
      </c>
      <c r="I108" s="11" t="str">
        <f>General_Ledger!N101</f>
        <v/>
      </c>
      <c r="J108" s="11" t="str">
        <f>General_Ledger!O101</f>
        <v/>
      </c>
      <c r="K108" s="10">
        <f>General_Ledger!R101</f>
        <v>0</v>
      </c>
      <c r="L108" s="10">
        <f>General_Ledger!U101</f>
        <v>0</v>
      </c>
      <c r="M108" s="10">
        <f>General_Ledger!T101</f>
        <v>0</v>
      </c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>
        <f>General_Ledger!E102</f>
        <v>0</v>
      </c>
      <c r="C109" s="10" t="str">
        <f>General_Ledger!B102</f>
        <v/>
      </c>
      <c r="D109" s="10">
        <f>General_Ledger!A102</f>
        <v>0</v>
      </c>
      <c r="E109" s="10">
        <f>General_Ledger!C102</f>
        <v>0</v>
      </c>
      <c r="F109" s="10">
        <f>General_Ledger!I102</f>
        <v>0</v>
      </c>
      <c r="G109" s="10" t="str">
        <f t="shared" si="3"/>
        <v>TZS</v>
      </c>
      <c r="H109" s="11">
        <f>General_Ledger!L102</f>
        <v>0</v>
      </c>
      <c r="I109" s="11" t="str">
        <f>General_Ledger!N102</f>
        <v/>
      </c>
      <c r="J109" s="11" t="str">
        <f>General_Ledger!O102</f>
        <v/>
      </c>
      <c r="K109" s="10">
        <f>General_Ledger!R102</f>
        <v>0</v>
      </c>
      <c r="L109" s="10">
        <f>General_Ledger!U102</f>
        <v>0</v>
      </c>
      <c r="M109" s="10">
        <f>General_Ledger!T102</f>
        <v>0</v>
      </c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>
        <f>General_Ledger!E103</f>
        <v>0</v>
      </c>
      <c r="C110" s="10" t="str">
        <f>General_Ledger!B103</f>
        <v/>
      </c>
      <c r="D110" s="10">
        <f>General_Ledger!A103</f>
        <v>0</v>
      </c>
      <c r="E110" s="10">
        <f>General_Ledger!C103</f>
        <v>0</v>
      </c>
      <c r="F110" s="10">
        <f>General_Ledger!I103</f>
        <v>0</v>
      </c>
      <c r="G110" s="10" t="str">
        <f t="shared" si="3"/>
        <v>TZS</v>
      </c>
      <c r="H110" s="11">
        <f>General_Ledger!L103</f>
        <v>0</v>
      </c>
      <c r="I110" s="11" t="str">
        <f>General_Ledger!N103</f>
        <v/>
      </c>
      <c r="J110" s="11" t="str">
        <f>General_Ledger!O103</f>
        <v/>
      </c>
      <c r="K110" s="10">
        <f>General_Ledger!R103</f>
        <v>0</v>
      </c>
      <c r="L110" s="10">
        <f>General_Ledger!U103</f>
        <v>0</v>
      </c>
      <c r="M110" s="10">
        <f>General_Ledger!T103</f>
        <v>0</v>
      </c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>
        <f>General_Ledger!E104</f>
        <v>0</v>
      </c>
      <c r="C111" s="10" t="str">
        <f>General_Ledger!B104</f>
        <v/>
      </c>
      <c r="D111" s="10">
        <f>General_Ledger!A104</f>
        <v>0</v>
      </c>
      <c r="E111" s="10">
        <f>General_Ledger!C104</f>
        <v>0</v>
      </c>
      <c r="F111" s="10">
        <f>General_Ledger!I104</f>
        <v>0</v>
      </c>
      <c r="G111" s="10" t="str">
        <f t="shared" si="3"/>
        <v>TZS</v>
      </c>
      <c r="H111" s="11">
        <f>General_Ledger!L104</f>
        <v>0</v>
      </c>
      <c r="I111" s="11" t="str">
        <f>General_Ledger!N104</f>
        <v/>
      </c>
      <c r="J111" s="11" t="str">
        <f>General_Ledger!O104</f>
        <v/>
      </c>
      <c r="K111" s="10">
        <f>General_Ledger!R104</f>
        <v>0</v>
      </c>
      <c r="L111" s="10">
        <f>General_Ledger!U104</f>
        <v>0</v>
      </c>
      <c r="M111" s="10">
        <f>General_Ledger!T104</f>
        <v>0</v>
      </c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>
        <f>General_Ledger!E105</f>
        <v>0</v>
      </c>
      <c r="C112" s="10" t="str">
        <f>General_Ledger!B105</f>
        <v/>
      </c>
      <c r="D112" s="10">
        <f>General_Ledger!A105</f>
        <v>0</v>
      </c>
      <c r="E112" s="10">
        <f>General_Ledger!C105</f>
        <v>0</v>
      </c>
      <c r="F112" s="10">
        <f>General_Ledger!I105</f>
        <v>0</v>
      </c>
      <c r="G112" s="10" t="str">
        <f t="shared" si="3"/>
        <v>TZS</v>
      </c>
      <c r="H112" s="11">
        <f>General_Ledger!L105</f>
        <v>0</v>
      </c>
      <c r="I112" s="11" t="str">
        <f>General_Ledger!N105</f>
        <v/>
      </c>
      <c r="J112" s="11" t="str">
        <f>General_Ledger!O105</f>
        <v/>
      </c>
      <c r="K112" s="10">
        <f>General_Ledger!R105</f>
        <v>0</v>
      </c>
      <c r="L112" s="10">
        <f>General_Ledger!U105</f>
        <v>0</v>
      </c>
      <c r="M112" s="10">
        <f>General_Ledger!T105</f>
        <v>0</v>
      </c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>
        <f>General_Ledger!E106</f>
        <v>0</v>
      </c>
      <c r="C113" s="10" t="str">
        <f>General_Ledger!B106</f>
        <v/>
      </c>
      <c r="D113" s="10">
        <f>General_Ledger!A106</f>
        <v>0</v>
      </c>
      <c r="E113" s="10">
        <f>General_Ledger!C106</f>
        <v>0</v>
      </c>
      <c r="F113" s="10">
        <f>General_Ledger!I106</f>
        <v>0</v>
      </c>
      <c r="G113" s="10" t="str">
        <f t="shared" si="3"/>
        <v>TZS</v>
      </c>
      <c r="H113" s="11">
        <f>General_Ledger!L106</f>
        <v>0</v>
      </c>
      <c r="I113" s="11" t="str">
        <f>General_Ledger!N106</f>
        <v/>
      </c>
      <c r="J113" s="11" t="str">
        <f>General_Ledger!O106</f>
        <v/>
      </c>
      <c r="K113" s="10">
        <f>General_Ledger!R106</f>
        <v>0</v>
      </c>
      <c r="L113" s="10">
        <f>General_Ledger!U106</f>
        <v>0</v>
      </c>
      <c r="M113" s="10">
        <f>General_Ledger!T106</f>
        <v>0</v>
      </c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>
        <f>General_Ledger!E107</f>
        <v>0</v>
      </c>
      <c r="C114" s="10" t="str">
        <f>General_Ledger!B107</f>
        <v/>
      </c>
      <c r="D114" s="10">
        <f>General_Ledger!A107</f>
        <v>0</v>
      </c>
      <c r="E114" s="10">
        <f>General_Ledger!C107</f>
        <v>0</v>
      </c>
      <c r="F114" s="10">
        <f>General_Ledger!I107</f>
        <v>0</v>
      </c>
      <c r="G114" s="10" t="str">
        <f t="shared" si="3"/>
        <v>TZS</v>
      </c>
      <c r="H114" s="11">
        <f>General_Ledger!L107</f>
        <v>0</v>
      </c>
      <c r="I114" s="11" t="str">
        <f>General_Ledger!N107</f>
        <v/>
      </c>
      <c r="J114" s="11" t="str">
        <f>General_Ledger!O107</f>
        <v/>
      </c>
      <c r="K114" s="10">
        <f>General_Ledger!R107</f>
        <v>0</v>
      </c>
      <c r="L114" s="10">
        <f>General_Ledger!U107</f>
        <v>0</v>
      </c>
      <c r="M114" s="10">
        <f>General_Ledger!T107</f>
        <v>0</v>
      </c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>
        <f>General_Ledger!E108</f>
        <v>0</v>
      </c>
      <c r="C115" s="10" t="str">
        <f>General_Ledger!B108</f>
        <v/>
      </c>
      <c r="D115" s="10">
        <f>General_Ledger!A108</f>
        <v>0</v>
      </c>
      <c r="E115" s="10">
        <f>General_Ledger!C108</f>
        <v>0</v>
      </c>
      <c r="F115" s="10">
        <f>General_Ledger!I108</f>
        <v>0</v>
      </c>
      <c r="G115" s="10" t="str">
        <f t="shared" si="3"/>
        <v>TZS</v>
      </c>
      <c r="H115" s="11">
        <f>General_Ledger!L108</f>
        <v>0</v>
      </c>
      <c r="I115" s="11" t="str">
        <f>General_Ledger!N108</f>
        <v/>
      </c>
      <c r="J115" s="11" t="str">
        <f>General_Ledger!O108</f>
        <v/>
      </c>
      <c r="K115" s="10">
        <f>General_Ledger!R108</f>
        <v>0</v>
      </c>
      <c r="L115" s="10">
        <f>General_Ledger!U108</f>
        <v>0</v>
      </c>
      <c r="M115" s="10">
        <f>General_Ledger!T108</f>
        <v>0</v>
      </c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>
        <f>General_Ledger!E109</f>
        <v>0</v>
      </c>
      <c r="C116" s="10" t="str">
        <f>General_Ledger!B109</f>
        <v/>
      </c>
      <c r="D116" s="10">
        <f>General_Ledger!A109</f>
        <v>0</v>
      </c>
      <c r="E116" s="10">
        <f>General_Ledger!C109</f>
        <v>0</v>
      </c>
      <c r="F116" s="10">
        <f>General_Ledger!I109</f>
        <v>0</v>
      </c>
      <c r="G116" s="10" t="str">
        <f t="shared" si="3"/>
        <v>TZS</v>
      </c>
      <c r="H116" s="11">
        <f>General_Ledger!L109</f>
        <v>0</v>
      </c>
      <c r="I116" s="11" t="str">
        <f>General_Ledger!N109</f>
        <v/>
      </c>
      <c r="J116" s="11" t="str">
        <f>General_Ledger!O109</f>
        <v/>
      </c>
      <c r="K116" s="10">
        <f>General_Ledger!R109</f>
        <v>0</v>
      </c>
      <c r="L116" s="10">
        <f>General_Ledger!U109</f>
        <v>0</v>
      </c>
      <c r="M116" s="10">
        <f>General_Ledger!T109</f>
        <v>0</v>
      </c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>
        <f>General_Ledger!E110</f>
        <v>0</v>
      </c>
      <c r="C117" s="10" t="str">
        <f>General_Ledger!B110</f>
        <v/>
      </c>
      <c r="D117" s="10">
        <f>General_Ledger!A110</f>
        <v>0</v>
      </c>
      <c r="E117" s="10">
        <f>General_Ledger!C110</f>
        <v>0</v>
      </c>
      <c r="F117" s="10">
        <f>General_Ledger!I110</f>
        <v>0</v>
      </c>
      <c r="G117" s="10" t="str">
        <f t="shared" si="3"/>
        <v>TZS</v>
      </c>
      <c r="H117" s="11">
        <f>General_Ledger!L110</f>
        <v>0</v>
      </c>
      <c r="I117" s="11" t="str">
        <f>General_Ledger!N110</f>
        <v/>
      </c>
      <c r="J117" s="11" t="str">
        <f>General_Ledger!O110</f>
        <v/>
      </c>
      <c r="K117" s="10">
        <f>General_Ledger!R110</f>
        <v>0</v>
      </c>
      <c r="L117" s="10">
        <f>General_Ledger!U110</f>
        <v>0</v>
      </c>
      <c r="M117" s="10">
        <f>General_Ledger!T110</f>
        <v>0</v>
      </c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>
        <f>General_Ledger!E111</f>
        <v>0</v>
      </c>
      <c r="C118" s="10" t="str">
        <f>General_Ledger!B111</f>
        <v/>
      </c>
      <c r="D118" s="10">
        <f>General_Ledger!A111</f>
        <v>0</v>
      </c>
      <c r="E118" s="10">
        <f>General_Ledger!C111</f>
        <v>0</v>
      </c>
      <c r="F118" s="10">
        <f>General_Ledger!I111</f>
        <v>0</v>
      </c>
      <c r="G118" s="10" t="str">
        <f t="shared" si="3"/>
        <v>TZS</v>
      </c>
      <c r="H118" s="11">
        <f>General_Ledger!L111</f>
        <v>0</v>
      </c>
      <c r="I118" s="11" t="str">
        <f>General_Ledger!N111</f>
        <v/>
      </c>
      <c r="J118" s="11" t="str">
        <f>General_Ledger!O111</f>
        <v/>
      </c>
      <c r="K118" s="10">
        <f>General_Ledger!R111</f>
        <v>0</v>
      </c>
      <c r="L118" s="10">
        <f>General_Ledger!U111</f>
        <v>0</v>
      </c>
      <c r="M118" s="10">
        <f>General_Ledger!T111</f>
        <v>0</v>
      </c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>
        <f>General_Ledger!E112</f>
        <v>0</v>
      </c>
      <c r="C119" s="10" t="str">
        <f>General_Ledger!B112</f>
        <v/>
      </c>
      <c r="D119" s="10">
        <f>General_Ledger!A112</f>
        <v>0</v>
      </c>
      <c r="E119" s="10">
        <f>General_Ledger!C112</f>
        <v>0</v>
      </c>
      <c r="F119" s="10">
        <f>General_Ledger!I112</f>
        <v>0</v>
      </c>
      <c r="G119" s="10" t="str">
        <f t="shared" si="3"/>
        <v>TZS</v>
      </c>
      <c r="H119" s="11">
        <f>General_Ledger!L112</f>
        <v>0</v>
      </c>
      <c r="I119" s="11" t="str">
        <f>General_Ledger!N112</f>
        <v/>
      </c>
      <c r="J119" s="11" t="str">
        <f>General_Ledger!O112</f>
        <v/>
      </c>
      <c r="K119" s="10">
        <f>General_Ledger!R112</f>
        <v>0</v>
      </c>
      <c r="L119" s="10">
        <f>General_Ledger!U112</f>
        <v>0</v>
      </c>
      <c r="M119" s="10">
        <f>General_Ledger!T112</f>
        <v>0</v>
      </c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>
        <f>General_Ledger!E113</f>
        <v>0</v>
      </c>
      <c r="C120" s="10" t="str">
        <f>General_Ledger!B113</f>
        <v/>
      </c>
      <c r="D120" s="10">
        <f>General_Ledger!A113</f>
        <v>0</v>
      </c>
      <c r="E120" s="10">
        <f>General_Ledger!C113</f>
        <v>0</v>
      </c>
      <c r="F120" s="10">
        <f>General_Ledger!I113</f>
        <v>0</v>
      </c>
      <c r="G120" s="10" t="str">
        <f t="shared" si="3"/>
        <v>TZS</v>
      </c>
      <c r="H120" s="11">
        <f>General_Ledger!L113</f>
        <v>0</v>
      </c>
      <c r="I120" s="11" t="str">
        <f>General_Ledger!N113</f>
        <v/>
      </c>
      <c r="J120" s="11" t="str">
        <f>General_Ledger!O113</f>
        <v/>
      </c>
      <c r="K120" s="10">
        <f>General_Ledger!R113</f>
        <v>0</v>
      </c>
      <c r="L120" s="10">
        <f>General_Ledger!U113</f>
        <v>0</v>
      </c>
      <c r="M120" s="10">
        <f>General_Ledger!T113</f>
        <v>0</v>
      </c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>
        <f>General_Ledger!E114</f>
        <v>0</v>
      </c>
      <c r="C121" s="10" t="str">
        <f>General_Ledger!B114</f>
        <v/>
      </c>
      <c r="D121" s="10">
        <f>General_Ledger!A114</f>
        <v>0</v>
      </c>
      <c r="E121" s="10">
        <f>General_Ledger!C114</f>
        <v>0</v>
      </c>
      <c r="F121" s="10">
        <f>General_Ledger!I114</f>
        <v>0</v>
      </c>
      <c r="G121" s="10" t="str">
        <f t="shared" si="3"/>
        <v>TZS</v>
      </c>
      <c r="H121" s="11">
        <f>General_Ledger!L114</f>
        <v>0</v>
      </c>
      <c r="I121" s="11" t="str">
        <f>General_Ledger!N114</f>
        <v/>
      </c>
      <c r="J121" s="11" t="str">
        <f>General_Ledger!O114</f>
        <v/>
      </c>
      <c r="K121" s="10">
        <f>General_Ledger!R114</f>
        <v>0</v>
      </c>
      <c r="L121" s="10">
        <f>General_Ledger!U114</f>
        <v>0</v>
      </c>
      <c r="M121" s="10">
        <f>General_Ledger!T114</f>
        <v>0</v>
      </c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>
        <f>General_Ledger!E115</f>
        <v>0</v>
      </c>
      <c r="C122" s="10" t="str">
        <f>General_Ledger!B115</f>
        <v/>
      </c>
      <c r="D122" s="10">
        <f>General_Ledger!A115</f>
        <v>0</v>
      </c>
      <c r="E122" s="10">
        <f>General_Ledger!C115</f>
        <v>0</v>
      </c>
      <c r="F122" s="10">
        <f>General_Ledger!I115</f>
        <v>0</v>
      </c>
      <c r="G122" s="10" t="str">
        <f t="shared" si="3"/>
        <v>TZS</v>
      </c>
      <c r="H122" s="11">
        <f>General_Ledger!L115</f>
        <v>0</v>
      </c>
      <c r="I122" s="11" t="str">
        <f>General_Ledger!N115</f>
        <v/>
      </c>
      <c r="J122" s="11" t="str">
        <f>General_Ledger!O115</f>
        <v/>
      </c>
      <c r="K122" s="10">
        <f>General_Ledger!R115</f>
        <v>0</v>
      </c>
      <c r="L122" s="10">
        <f>General_Ledger!U115</f>
        <v>0</v>
      </c>
      <c r="M122" s="10">
        <f>General_Ledger!T115</f>
        <v>0</v>
      </c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>
        <f>General_Ledger!E116</f>
        <v>0</v>
      </c>
      <c r="C123" s="10" t="str">
        <f>General_Ledger!B116</f>
        <v/>
      </c>
      <c r="D123" s="10">
        <f>General_Ledger!A116</f>
        <v>0</v>
      </c>
      <c r="E123" s="10">
        <f>General_Ledger!C116</f>
        <v>0</v>
      </c>
      <c r="F123" s="10">
        <f>General_Ledger!I116</f>
        <v>0</v>
      </c>
      <c r="G123" s="10" t="str">
        <f t="shared" si="3"/>
        <v>TZS</v>
      </c>
      <c r="H123" s="11">
        <f>General_Ledger!L116</f>
        <v>0</v>
      </c>
      <c r="I123" s="11" t="str">
        <f>General_Ledger!N116</f>
        <v/>
      </c>
      <c r="J123" s="11" t="str">
        <f>General_Ledger!O116</f>
        <v/>
      </c>
      <c r="K123" s="10">
        <f>General_Ledger!R116</f>
        <v>0</v>
      </c>
      <c r="L123" s="10">
        <f>General_Ledger!U116</f>
        <v>0</v>
      </c>
      <c r="M123" s="10">
        <f>General_Ledger!T116</f>
        <v>0</v>
      </c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>
        <f>General_Ledger!E117</f>
        <v>0</v>
      </c>
      <c r="C124" s="10" t="str">
        <f>General_Ledger!B117</f>
        <v/>
      </c>
      <c r="D124" s="10">
        <f>General_Ledger!A117</f>
        <v>0</v>
      </c>
      <c r="E124" s="10">
        <f>General_Ledger!C117</f>
        <v>0</v>
      </c>
      <c r="F124" s="10">
        <f>General_Ledger!I117</f>
        <v>0</v>
      </c>
      <c r="G124" s="10" t="str">
        <f t="shared" si="3"/>
        <v>TZS</v>
      </c>
      <c r="H124" s="11">
        <f>General_Ledger!L117</f>
        <v>0</v>
      </c>
      <c r="I124" s="11" t="str">
        <f>General_Ledger!N117</f>
        <v/>
      </c>
      <c r="J124" s="11" t="str">
        <f>General_Ledger!O117</f>
        <v/>
      </c>
      <c r="K124" s="10">
        <f>General_Ledger!R117</f>
        <v>0</v>
      </c>
      <c r="L124" s="10">
        <f>General_Ledger!U117</f>
        <v>0</v>
      </c>
      <c r="M124" s="10">
        <f>General_Ledger!T117</f>
        <v>0</v>
      </c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>
        <f>General_Ledger!E118</f>
        <v>0</v>
      </c>
      <c r="C125" s="10" t="str">
        <f>General_Ledger!B118</f>
        <v/>
      </c>
      <c r="D125" s="10">
        <f>General_Ledger!A118</f>
        <v>0</v>
      </c>
      <c r="E125" s="10">
        <f>General_Ledger!C118</f>
        <v>0</v>
      </c>
      <c r="F125" s="10">
        <f>General_Ledger!I118</f>
        <v>0</v>
      </c>
      <c r="G125" s="10" t="str">
        <f t="shared" si="3"/>
        <v>TZS</v>
      </c>
      <c r="H125" s="11">
        <f>General_Ledger!L118</f>
        <v>0</v>
      </c>
      <c r="I125" s="11" t="str">
        <f>General_Ledger!N118</f>
        <v/>
      </c>
      <c r="J125" s="11" t="str">
        <f>General_Ledger!O118</f>
        <v/>
      </c>
      <c r="K125" s="10">
        <f>General_Ledger!R118</f>
        <v>0</v>
      </c>
      <c r="L125" s="10">
        <f>General_Ledger!U118</f>
        <v>0</v>
      </c>
      <c r="M125" s="10">
        <f>General_Ledger!T118</f>
        <v>0</v>
      </c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>
        <f>General_Ledger!E119</f>
        <v>0</v>
      </c>
      <c r="C126" s="10" t="str">
        <f>General_Ledger!B119</f>
        <v/>
      </c>
      <c r="D126" s="10">
        <f>General_Ledger!A119</f>
        <v>0</v>
      </c>
      <c r="E126" s="10">
        <f>General_Ledger!C119</f>
        <v>0</v>
      </c>
      <c r="F126" s="10">
        <f>General_Ledger!I119</f>
        <v>0</v>
      </c>
      <c r="G126" s="10" t="str">
        <f t="shared" si="3"/>
        <v>TZS</v>
      </c>
      <c r="H126" s="11">
        <f>General_Ledger!L119</f>
        <v>0</v>
      </c>
      <c r="I126" s="11" t="str">
        <f>General_Ledger!N119</f>
        <v/>
      </c>
      <c r="J126" s="11" t="str">
        <f>General_Ledger!O119</f>
        <v/>
      </c>
      <c r="K126" s="10">
        <f>General_Ledger!R119</f>
        <v>0</v>
      </c>
      <c r="L126" s="10">
        <f>General_Ledger!U119</f>
        <v>0</v>
      </c>
      <c r="M126" s="10">
        <f>General_Ledger!T119</f>
        <v>0</v>
      </c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>
        <f>General_Ledger!E120</f>
        <v>0</v>
      </c>
      <c r="C127" s="10" t="str">
        <f>General_Ledger!B120</f>
        <v/>
      </c>
      <c r="D127" s="10">
        <f>General_Ledger!A120</f>
        <v>0</v>
      </c>
      <c r="E127" s="10">
        <f>General_Ledger!C120</f>
        <v>0</v>
      </c>
      <c r="F127" s="10">
        <f>General_Ledger!I120</f>
        <v>0</v>
      </c>
      <c r="G127" s="10" t="str">
        <f t="shared" si="3"/>
        <v>TZS</v>
      </c>
      <c r="H127" s="11">
        <f>General_Ledger!L120</f>
        <v>0</v>
      </c>
      <c r="I127" s="11" t="str">
        <f>General_Ledger!N120</f>
        <v/>
      </c>
      <c r="J127" s="11" t="str">
        <f>General_Ledger!O120</f>
        <v/>
      </c>
      <c r="K127" s="10">
        <f>General_Ledger!R120</f>
        <v>0</v>
      </c>
      <c r="L127" s="10">
        <f>General_Ledger!U120</f>
        <v>0</v>
      </c>
      <c r="M127" s="10">
        <f>General_Ledger!T120</f>
        <v>0</v>
      </c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>
        <f>General_Ledger!E121</f>
        <v>0</v>
      </c>
      <c r="C128" s="10" t="str">
        <f>General_Ledger!B121</f>
        <v/>
      </c>
      <c r="D128" s="10">
        <f>General_Ledger!A121</f>
        <v>0</v>
      </c>
      <c r="E128" s="10">
        <f>General_Ledger!C121</f>
        <v>0</v>
      </c>
      <c r="F128" s="10">
        <f>General_Ledger!I121</f>
        <v>0</v>
      </c>
      <c r="G128" s="10" t="str">
        <f t="shared" si="3"/>
        <v>TZS</v>
      </c>
      <c r="H128" s="11">
        <f>General_Ledger!L121</f>
        <v>0</v>
      </c>
      <c r="I128" s="11" t="str">
        <f>General_Ledger!N121</f>
        <v/>
      </c>
      <c r="J128" s="11" t="str">
        <f>General_Ledger!O121</f>
        <v/>
      </c>
      <c r="K128" s="10">
        <f>General_Ledger!R121</f>
        <v>0</v>
      </c>
      <c r="L128" s="10">
        <f>General_Ledger!U121</f>
        <v>0</v>
      </c>
      <c r="M128" s="10">
        <f>General_Ledger!T121</f>
        <v>0</v>
      </c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>
        <f>General_Ledger!E122</f>
        <v>0</v>
      </c>
      <c r="C129" s="10" t="str">
        <f>General_Ledger!B122</f>
        <v/>
      </c>
      <c r="D129" s="10">
        <f>General_Ledger!A122</f>
        <v>0</v>
      </c>
      <c r="E129" s="10">
        <f>General_Ledger!C122</f>
        <v>0</v>
      </c>
      <c r="F129" s="10">
        <f>General_Ledger!I122</f>
        <v>0</v>
      </c>
      <c r="G129" s="10" t="str">
        <f t="shared" si="3"/>
        <v>TZS</v>
      </c>
      <c r="H129" s="11">
        <f>General_Ledger!L122</f>
        <v>0</v>
      </c>
      <c r="I129" s="11" t="str">
        <f>General_Ledger!N122</f>
        <v/>
      </c>
      <c r="J129" s="11" t="str">
        <f>General_Ledger!O122</f>
        <v/>
      </c>
      <c r="K129" s="10">
        <f>General_Ledger!R122</f>
        <v>0</v>
      </c>
      <c r="L129" s="10">
        <f>General_Ledger!U122</f>
        <v>0</v>
      </c>
      <c r="M129" s="10">
        <f>General_Ledger!T122</f>
        <v>0</v>
      </c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>
        <f>General_Ledger!E123</f>
        <v>0</v>
      </c>
      <c r="C130" s="10" t="str">
        <f>General_Ledger!B123</f>
        <v/>
      </c>
      <c r="D130" s="10">
        <f>General_Ledger!A123</f>
        <v>0</v>
      </c>
      <c r="E130" s="10">
        <f>General_Ledger!C123</f>
        <v>0</v>
      </c>
      <c r="F130" s="10">
        <f>General_Ledger!I123</f>
        <v>0</v>
      </c>
      <c r="G130" s="10" t="str">
        <f t="shared" si="3"/>
        <v>TZS</v>
      </c>
      <c r="H130" s="11">
        <f>General_Ledger!L123</f>
        <v>0</v>
      </c>
      <c r="I130" s="11" t="str">
        <f>General_Ledger!N123</f>
        <v/>
      </c>
      <c r="J130" s="11" t="str">
        <f>General_Ledger!O123</f>
        <v/>
      </c>
      <c r="K130" s="10">
        <f>General_Ledger!R123</f>
        <v>0</v>
      </c>
      <c r="L130" s="10">
        <f>General_Ledger!U123</f>
        <v>0</v>
      </c>
      <c r="M130" s="10">
        <f>General_Ledger!T123</f>
        <v>0</v>
      </c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>
        <f>General_Ledger!E124</f>
        <v>0</v>
      </c>
      <c r="C131" s="10" t="str">
        <f>General_Ledger!B124</f>
        <v/>
      </c>
      <c r="D131" s="10">
        <f>General_Ledger!A124</f>
        <v>0</v>
      </c>
      <c r="E131" s="10">
        <f>General_Ledger!C124</f>
        <v>0</v>
      </c>
      <c r="F131" s="10">
        <f>General_Ledger!I124</f>
        <v>0</v>
      </c>
      <c r="G131" s="10" t="str">
        <f t="shared" si="3"/>
        <v>TZS</v>
      </c>
      <c r="H131" s="11">
        <f>General_Ledger!L124</f>
        <v>0</v>
      </c>
      <c r="I131" s="11" t="str">
        <f>General_Ledger!N124</f>
        <v/>
      </c>
      <c r="J131" s="11" t="str">
        <f>General_Ledger!O124</f>
        <v/>
      </c>
      <c r="K131" s="10">
        <f>General_Ledger!R124</f>
        <v>0</v>
      </c>
      <c r="L131" s="10">
        <f>General_Ledger!U124</f>
        <v>0</v>
      </c>
      <c r="M131" s="10">
        <f>General_Ledger!T124</f>
        <v>0</v>
      </c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>
        <f>General_Ledger!E125</f>
        <v>0</v>
      </c>
      <c r="C132" s="10" t="str">
        <f>General_Ledger!B125</f>
        <v/>
      </c>
      <c r="D132" s="10">
        <f>General_Ledger!A125</f>
        <v>0</v>
      </c>
      <c r="E132" s="10">
        <f>General_Ledger!C125</f>
        <v>0</v>
      </c>
      <c r="F132" s="10">
        <f>General_Ledger!I125</f>
        <v>0</v>
      </c>
      <c r="G132" s="10" t="str">
        <f t="shared" si="3"/>
        <v>TZS</v>
      </c>
      <c r="H132" s="11">
        <f>General_Ledger!L125</f>
        <v>0</v>
      </c>
      <c r="I132" s="11" t="str">
        <f>General_Ledger!N125</f>
        <v/>
      </c>
      <c r="J132" s="11" t="str">
        <f>General_Ledger!O125</f>
        <v/>
      </c>
      <c r="K132" s="10">
        <f>General_Ledger!R125</f>
        <v>0</v>
      </c>
      <c r="L132" s="10">
        <f>General_Ledger!U125</f>
        <v>0</v>
      </c>
      <c r="M132" s="10">
        <f>General_Ledger!T125</f>
        <v>0</v>
      </c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>
        <f>General_Ledger!E126</f>
        <v>0</v>
      </c>
      <c r="C133" s="10" t="str">
        <f>General_Ledger!B126</f>
        <v/>
      </c>
      <c r="D133" s="10">
        <f>General_Ledger!A126</f>
        <v>0</v>
      </c>
      <c r="E133" s="10">
        <f>General_Ledger!C126</f>
        <v>0</v>
      </c>
      <c r="F133" s="10">
        <f>General_Ledger!I126</f>
        <v>0</v>
      </c>
      <c r="G133" s="10" t="str">
        <f t="shared" si="3"/>
        <v>TZS</v>
      </c>
      <c r="H133" s="11">
        <f>General_Ledger!L126</f>
        <v>0</v>
      </c>
      <c r="I133" s="11" t="str">
        <f>General_Ledger!N126</f>
        <v/>
      </c>
      <c r="J133" s="11" t="str">
        <f>General_Ledger!O126</f>
        <v/>
      </c>
      <c r="K133" s="10">
        <f>General_Ledger!R126</f>
        <v>0</v>
      </c>
      <c r="L133" s="10">
        <f>General_Ledger!U126</f>
        <v>0</v>
      </c>
      <c r="M133" s="10">
        <f>General_Ledger!T126</f>
        <v>0</v>
      </c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>
        <f>General_Ledger!E127</f>
        <v>0</v>
      </c>
      <c r="C134" s="10" t="str">
        <f>General_Ledger!B127</f>
        <v/>
      </c>
      <c r="D134" s="10">
        <f>General_Ledger!A127</f>
        <v>0</v>
      </c>
      <c r="E134" s="10">
        <f>General_Ledger!C127</f>
        <v>0</v>
      </c>
      <c r="F134" s="10">
        <f>General_Ledger!I127</f>
        <v>0</v>
      </c>
      <c r="G134" s="10" t="str">
        <f t="shared" si="3"/>
        <v>TZS</v>
      </c>
      <c r="H134" s="11">
        <f>General_Ledger!L127</f>
        <v>0</v>
      </c>
      <c r="I134" s="11" t="str">
        <f>General_Ledger!N127</f>
        <v/>
      </c>
      <c r="J134" s="11" t="str">
        <f>General_Ledger!O127</f>
        <v/>
      </c>
      <c r="K134" s="10">
        <f>General_Ledger!R127</f>
        <v>0</v>
      </c>
      <c r="L134" s="10">
        <f>General_Ledger!U127</f>
        <v>0</v>
      </c>
      <c r="M134" s="10">
        <f>General_Ledger!T127</f>
        <v>0</v>
      </c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>
        <f>General_Ledger!E128</f>
        <v>0</v>
      </c>
      <c r="C135" s="10" t="str">
        <f>General_Ledger!B128</f>
        <v/>
      </c>
      <c r="D135" s="10">
        <f>General_Ledger!A128</f>
        <v>0</v>
      </c>
      <c r="E135" s="10">
        <f>General_Ledger!C128</f>
        <v>0</v>
      </c>
      <c r="F135" s="10">
        <f>General_Ledger!I128</f>
        <v>0</v>
      </c>
      <c r="G135" s="10" t="str">
        <f t="shared" si="3"/>
        <v>TZS</v>
      </c>
      <c r="H135" s="11">
        <f>General_Ledger!L128</f>
        <v>0</v>
      </c>
      <c r="I135" s="11" t="str">
        <f>General_Ledger!N128</f>
        <v/>
      </c>
      <c r="J135" s="11" t="str">
        <f>General_Ledger!O128</f>
        <v/>
      </c>
      <c r="K135" s="10">
        <f>General_Ledger!R128</f>
        <v>0</v>
      </c>
      <c r="L135" s="10">
        <f>General_Ledger!U128</f>
        <v>0</v>
      </c>
      <c r="M135" s="10">
        <f>General_Ledger!T128</f>
        <v>0</v>
      </c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>
        <f>General_Ledger!E129</f>
        <v>0</v>
      </c>
      <c r="C136" s="10" t="str">
        <f>General_Ledger!B129</f>
        <v/>
      </c>
      <c r="D136" s="10">
        <f>General_Ledger!A129</f>
        <v>0</v>
      </c>
      <c r="E136" s="10">
        <f>General_Ledger!C129</f>
        <v>0</v>
      </c>
      <c r="F136" s="10">
        <f>General_Ledger!I129</f>
        <v>0</v>
      </c>
      <c r="G136" s="10" t="str">
        <f t="shared" si="3"/>
        <v>TZS</v>
      </c>
      <c r="H136" s="11">
        <f>General_Ledger!L129</f>
        <v>0</v>
      </c>
      <c r="I136" s="11" t="str">
        <f>General_Ledger!N129</f>
        <v/>
      </c>
      <c r="J136" s="11" t="str">
        <f>General_Ledger!O129</f>
        <v/>
      </c>
      <c r="K136" s="10">
        <f>General_Ledger!R129</f>
        <v>0</v>
      </c>
      <c r="L136" s="10">
        <f>General_Ledger!U129</f>
        <v>0</v>
      </c>
      <c r="M136" s="10">
        <f>General_Ledger!T129</f>
        <v>0</v>
      </c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>
        <f>General_Ledger!E130</f>
        <v>0</v>
      </c>
      <c r="C137" s="10" t="str">
        <f>General_Ledger!B130</f>
        <v/>
      </c>
      <c r="D137" s="10">
        <f>General_Ledger!A130</f>
        <v>0</v>
      </c>
      <c r="E137" s="10">
        <f>General_Ledger!C130</f>
        <v>0</v>
      </c>
      <c r="F137" s="10">
        <f>General_Ledger!I130</f>
        <v>0</v>
      </c>
      <c r="G137" s="10" t="str">
        <f t="shared" ref="G137:G168" si="4">"TZS"</f>
        <v>TZS</v>
      </c>
      <c r="H137" s="11">
        <f>General_Ledger!L130</f>
        <v>0</v>
      </c>
      <c r="I137" s="11" t="str">
        <f>General_Ledger!N130</f>
        <v/>
      </c>
      <c r="J137" s="11" t="str">
        <f>General_Ledger!O130</f>
        <v/>
      </c>
      <c r="K137" s="10">
        <f>General_Ledger!R130</f>
        <v>0</v>
      </c>
      <c r="L137" s="10">
        <f>General_Ledger!U130</f>
        <v>0</v>
      </c>
      <c r="M137" s="10">
        <f>General_Ledger!T130</f>
        <v>0</v>
      </c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>
        <f>General_Ledger!E131</f>
        <v>0</v>
      </c>
      <c r="C138" s="10" t="str">
        <f>General_Ledger!B131</f>
        <v/>
      </c>
      <c r="D138" s="10">
        <f>General_Ledger!A131</f>
        <v>0</v>
      </c>
      <c r="E138" s="10">
        <f>General_Ledger!C131</f>
        <v>0</v>
      </c>
      <c r="F138" s="10">
        <f>General_Ledger!I131</f>
        <v>0</v>
      </c>
      <c r="G138" s="10" t="str">
        <f t="shared" si="4"/>
        <v>TZS</v>
      </c>
      <c r="H138" s="11">
        <f>General_Ledger!L131</f>
        <v>0</v>
      </c>
      <c r="I138" s="11" t="str">
        <f>General_Ledger!N131</f>
        <v/>
      </c>
      <c r="J138" s="11" t="str">
        <f>General_Ledger!O131</f>
        <v/>
      </c>
      <c r="K138" s="10">
        <f>General_Ledger!R131</f>
        <v>0</v>
      </c>
      <c r="L138" s="10">
        <f>General_Ledger!U131</f>
        <v>0</v>
      </c>
      <c r="M138" s="10">
        <f>General_Ledger!T131</f>
        <v>0</v>
      </c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>
        <f>General_Ledger!E132</f>
        <v>0</v>
      </c>
      <c r="C139" s="10" t="str">
        <f>General_Ledger!B132</f>
        <v/>
      </c>
      <c r="D139" s="10">
        <f>General_Ledger!A132</f>
        <v>0</v>
      </c>
      <c r="E139" s="10">
        <f>General_Ledger!C132</f>
        <v>0</v>
      </c>
      <c r="F139" s="10">
        <f>General_Ledger!I132</f>
        <v>0</v>
      </c>
      <c r="G139" s="10" t="str">
        <f t="shared" si="4"/>
        <v>TZS</v>
      </c>
      <c r="H139" s="11">
        <f>General_Ledger!L132</f>
        <v>0</v>
      </c>
      <c r="I139" s="11" t="str">
        <f>General_Ledger!N132</f>
        <v/>
      </c>
      <c r="J139" s="11" t="str">
        <f>General_Ledger!O132</f>
        <v/>
      </c>
      <c r="K139" s="10">
        <f>General_Ledger!R132</f>
        <v>0</v>
      </c>
      <c r="L139" s="10">
        <f>General_Ledger!U132</f>
        <v>0</v>
      </c>
      <c r="M139" s="10">
        <f>General_Ledger!T132</f>
        <v>0</v>
      </c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>
        <f>General_Ledger!E133</f>
        <v>0</v>
      </c>
      <c r="C140" s="10" t="str">
        <f>General_Ledger!B133</f>
        <v/>
      </c>
      <c r="D140" s="10">
        <f>General_Ledger!A133</f>
        <v>0</v>
      </c>
      <c r="E140" s="10">
        <f>General_Ledger!C133</f>
        <v>0</v>
      </c>
      <c r="F140" s="10">
        <f>General_Ledger!I133</f>
        <v>0</v>
      </c>
      <c r="G140" s="10" t="str">
        <f t="shared" si="4"/>
        <v>TZS</v>
      </c>
      <c r="H140" s="11">
        <f>General_Ledger!L133</f>
        <v>0</v>
      </c>
      <c r="I140" s="11" t="str">
        <f>General_Ledger!N133</f>
        <v/>
      </c>
      <c r="J140" s="11" t="str">
        <f>General_Ledger!O133</f>
        <v/>
      </c>
      <c r="K140" s="10">
        <f>General_Ledger!R133</f>
        <v>0</v>
      </c>
      <c r="L140" s="10">
        <f>General_Ledger!U133</f>
        <v>0</v>
      </c>
      <c r="M140" s="10">
        <f>General_Ledger!T133</f>
        <v>0</v>
      </c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>
        <f>General_Ledger!E134</f>
        <v>0</v>
      </c>
      <c r="C141" s="10" t="str">
        <f>General_Ledger!B134</f>
        <v/>
      </c>
      <c r="D141" s="10">
        <f>General_Ledger!A134</f>
        <v>0</v>
      </c>
      <c r="E141" s="10">
        <f>General_Ledger!C134</f>
        <v>0</v>
      </c>
      <c r="F141" s="10">
        <f>General_Ledger!I134</f>
        <v>0</v>
      </c>
      <c r="G141" s="10" t="str">
        <f t="shared" si="4"/>
        <v>TZS</v>
      </c>
      <c r="H141" s="11">
        <f>General_Ledger!L134</f>
        <v>0</v>
      </c>
      <c r="I141" s="11" t="str">
        <f>General_Ledger!N134</f>
        <v/>
      </c>
      <c r="J141" s="11" t="str">
        <f>General_Ledger!O134</f>
        <v/>
      </c>
      <c r="K141" s="10">
        <f>General_Ledger!R134</f>
        <v>0</v>
      </c>
      <c r="L141" s="10">
        <f>General_Ledger!U134</f>
        <v>0</v>
      </c>
      <c r="M141" s="10">
        <f>General_Ledger!T134</f>
        <v>0</v>
      </c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>
        <f>General_Ledger!E135</f>
        <v>0</v>
      </c>
      <c r="C142" s="10" t="str">
        <f>General_Ledger!B135</f>
        <v/>
      </c>
      <c r="D142" s="10">
        <f>General_Ledger!A135</f>
        <v>0</v>
      </c>
      <c r="E142" s="10">
        <f>General_Ledger!C135</f>
        <v>0</v>
      </c>
      <c r="F142" s="10">
        <f>General_Ledger!I135</f>
        <v>0</v>
      </c>
      <c r="G142" s="10" t="str">
        <f t="shared" si="4"/>
        <v>TZS</v>
      </c>
      <c r="H142" s="11">
        <f>General_Ledger!L135</f>
        <v>0</v>
      </c>
      <c r="I142" s="11" t="str">
        <f>General_Ledger!N135</f>
        <v/>
      </c>
      <c r="J142" s="11" t="str">
        <f>General_Ledger!O135</f>
        <v/>
      </c>
      <c r="K142" s="10">
        <f>General_Ledger!R135</f>
        <v>0</v>
      </c>
      <c r="L142" s="10">
        <f>General_Ledger!U135</f>
        <v>0</v>
      </c>
      <c r="M142" s="10">
        <f>General_Ledger!T135</f>
        <v>0</v>
      </c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>
        <f>General_Ledger!E136</f>
        <v>0</v>
      </c>
      <c r="C143" s="10" t="str">
        <f>General_Ledger!B136</f>
        <v/>
      </c>
      <c r="D143" s="10">
        <f>General_Ledger!A136</f>
        <v>0</v>
      </c>
      <c r="E143" s="10">
        <f>General_Ledger!C136</f>
        <v>0</v>
      </c>
      <c r="F143" s="10">
        <f>General_Ledger!I136</f>
        <v>0</v>
      </c>
      <c r="G143" s="10" t="str">
        <f t="shared" si="4"/>
        <v>TZS</v>
      </c>
      <c r="H143" s="11">
        <f>General_Ledger!L136</f>
        <v>0</v>
      </c>
      <c r="I143" s="11" t="str">
        <f>General_Ledger!N136</f>
        <v/>
      </c>
      <c r="J143" s="11" t="str">
        <f>General_Ledger!O136</f>
        <v/>
      </c>
      <c r="K143" s="10">
        <f>General_Ledger!R136</f>
        <v>0</v>
      </c>
      <c r="L143" s="10">
        <f>General_Ledger!U136</f>
        <v>0</v>
      </c>
      <c r="M143" s="10">
        <f>General_Ledger!T136</f>
        <v>0</v>
      </c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>
        <f>General_Ledger!E137</f>
        <v>0</v>
      </c>
      <c r="C144" s="10" t="str">
        <f>General_Ledger!B137</f>
        <v/>
      </c>
      <c r="D144" s="10">
        <f>General_Ledger!A137</f>
        <v>0</v>
      </c>
      <c r="E144" s="10">
        <f>General_Ledger!C137</f>
        <v>0</v>
      </c>
      <c r="F144" s="10">
        <f>General_Ledger!I137</f>
        <v>0</v>
      </c>
      <c r="G144" s="10" t="str">
        <f t="shared" si="4"/>
        <v>TZS</v>
      </c>
      <c r="H144" s="11">
        <f>General_Ledger!L137</f>
        <v>0</v>
      </c>
      <c r="I144" s="11" t="str">
        <f>General_Ledger!N137</f>
        <v/>
      </c>
      <c r="J144" s="11" t="str">
        <f>General_Ledger!O137</f>
        <v/>
      </c>
      <c r="K144" s="10">
        <f>General_Ledger!R137</f>
        <v>0</v>
      </c>
      <c r="L144" s="10">
        <f>General_Ledger!U137</f>
        <v>0</v>
      </c>
      <c r="M144" s="10">
        <f>General_Ledger!T137</f>
        <v>0</v>
      </c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>
        <f>General_Ledger!E138</f>
        <v>0</v>
      </c>
      <c r="C145" s="10" t="str">
        <f>General_Ledger!B138</f>
        <v/>
      </c>
      <c r="D145" s="10">
        <f>General_Ledger!A138</f>
        <v>0</v>
      </c>
      <c r="E145" s="10">
        <f>General_Ledger!C138</f>
        <v>0</v>
      </c>
      <c r="F145" s="10">
        <f>General_Ledger!I138</f>
        <v>0</v>
      </c>
      <c r="G145" s="10" t="str">
        <f t="shared" si="4"/>
        <v>TZS</v>
      </c>
      <c r="H145" s="11">
        <f>General_Ledger!L138</f>
        <v>0</v>
      </c>
      <c r="I145" s="11" t="str">
        <f>General_Ledger!N138</f>
        <v/>
      </c>
      <c r="J145" s="11" t="str">
        <f>General_Ledger!O138</f>
        <v/>
      </c>
      <c r="K145" s="10">
        <f>General_Ledger!R138</f>
        <v>0</v>
      </c>
      <c r="L145" s="10">
        <f>General_Ledger!U138</f>
        <v>0</v>
      </c>
      <c r="M145" s="10">
        <f>General_Ledger!T138</f>
        <v>0</v>
      </c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>
        <f>General_Ledger!E139</f>
        <v>0</v>
      </c>
      <c r="C146" s="10" t="str">
        <f>General_Ledger!B139</f>
        <v/>
      </c>
      <c r="D146" s="10">
        <f>General_Ledger!A139</f>
        <v>0</v>
      </c>
      <c r="E146" s="10">
        <f>General_Ledger!C139</f>
        <v>0</v>
      </c>
      <c r="F146" s="10">
        <f>General_Ledger!I139</f>
        <v>0</v>
      </c>
      <c r="G146" s="10" t="str">
        <f t="shared" si="4"/>
        <v>TZS</v>
      </c>
      <c r="H146" s="11">
        <f>General_Ledger!L139</f>
        <v>0</v>
      </c>
      <c r="I146" s="11" t="str">
        <f>General_Ledger!N139</f>
        <v/>
      </c>
      <c r="J146" s="11" t="str">
        <f>General_Ledger!O139</f>
        <v/>
      </c>
      <c r="K146" s="10">
        <f>General_Ledger!R139</f>
        <v>0</v>
      </c>
      <c r="L146" s="10">
        <f>General_Ledger!U139</f>
        <v>0</v>
      </c>
      <c r="M146" s="10">
        <f>General_Ledger!T139</f>
        <v>0</v>
      </c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>
        <f>General_Ledger!E140</f>
        <v>0</v>
      </c>
      <c r="C147" s="10" t="str">
        <f>General_Ledger!B140</f>
        <v/>
      </c>
      <c r="D147" s="10">
        <f>General_Ledger!A140</f>
        <v>0</v>
      </c>
      <c r="E147" s="10">
        <f>General_Ledger!C140</f>
        <v>0</v>
      </c>
      <c r="F147" s="10">
        <f>General_Ledger!I140</f>
        <v>0</v>
      </c>
      <c r="G147" s="10" t="str">
        <f t="shared" si="4"/>
        <v>TZS</v>
      </c>
      <c r="H147" s="11">
        <f>General_Ledger!L140</f>
        <v>0</v>
      </c>
      <c r="I147" s="11" t="str">
        <f>General_Ledger!N140</f>
        <v/>
      </c>
      <c r="J147" s="11" t="str">
        <f>General_Ledger!O140</f>
        <v/>
      </c>
      <c r="K147" s="10">
        <f>General_Ledger!R140</f>
        <v>0</v>
      </c>
      <c r="L147" s="10">
        <f>General_Ledger!U140</f>
        <v>0</v>
      </c>
      <c r="M147" s="10">
        <f>General_Ledger!T140</f>
        <v>0</v>
      </c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>
        <f>General_Ledger!E141</f>
        <v>0</v>
      </c>
      <c r="C148" s="10" t="str">
        <f>General_Ledger!B141</f>
        <v/>
      </c>
      <c r="D148" s="10">
        <f>General_Ledger!A141</f>
        <v>0</v>
      </c>
      <c r="E148" s="10">
        <f>General_Ledger!C141</f>
        <v>0</v>
      </c>
      <c r="F148" s="10">
        <f>General_Ledger!I141</f>
        <v>0</v>
      </c>
      <c r="G148" s="10" t="str">
        <f t="shared" si="4"/>
        <v>TZS</v>
      </c>
      <c r="H148" s="11">
        <f>General_Ledger!L141</f>
        <v>0</v>
      </c>
      <c r="I148" s="11" t="str">
        <f>General_Ledger!N141</f>
        <v/>
      </c>
      <c r="J148" s="11" t="str">
        <f>General_Ledger!O141</f>
        <v/>
      </c>
      <c r="K148" s="10">
        <f>General_Ledger!R141</f>
        <v>0</v>
      </c>
      <c r="L148" s="10">
        <f>General_Ledger!U141</f>
        <v>0</v>
      </c>
      <c r="M148" s="10">
        <f>General_Ledger!T141</f>
        <v>0</v>
      </c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>
        <f>General_Ledger!E142</f>
        <v>0</v>
      </c>
      <c r="C149" s="10" t="str">
        <f>General_Ledger!B142</f>
        <v/>
      </c>
      <c r="D149" s="10">
        <f>General_Ledger!A142</f>
        <v>0</v>
      </c>
      <c r="E149" s="10">
        <f>General_Ledger!C142</f>
        <v>0</v>
      </c>
      <c r="F149" s="10">
        <f>General_Ledger!I142</f>
        <v>0</v>
      </c>
      <c r="G149" s="10" t="str">
        <f t="shared" si="4"/>
        <v>TZS</v>
      </c>
      <c r="H149" s="11">
        <f>General_Ledger!L142</f>
        <v>0</v>
      </c>
      <c r="I149" s="11" t="str">
        <f>General_Ledger!N142</f>
        <v/>
      </c>
      <c r="J149" s="11" t="str">
        <f>General_Ledger!O142</f>
        <v/>
      </c>
      <c r="K149" s="10">
        <f>General_Ledger!R142</f>
        <v>0</v>
      </c>
      <c r="L149" s="10">
        <f>General_Ledger!U142</f>
        <v>0</v>
      </c>
      <c r="M149" s="10">
        <f>General_Ledger!T142</f>
        <v>0</v>
      </c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>
        <f>General_Ledger!E143</f>
        <v>0</v>
      </c>
      <c r="C150" s="10" t="str">
        <f>General_Ledger!B143</f>
        <v/>
      </c>
      <c r="D150" s="10">
        <f>General_Ledger!A143</f>
        <v>0</v>
      </c>
      <c r="E150" s="10">
        <f>General_Ledger!C143</f>
        <v>0</v>
      </c>
      <c r="F150" s="10">
        <f>General_Ledger!I143</f>
        <v>0</v>
      </c>
      <c r="G150" s="10" t="str">
        <f t="shared" si="4"/>
        <v>TZS</v>
      </c>
      <c r="H150" s="11">
        <f>General_Ledger!L143</f>
        <v>0</v>
      </c>
      <c r="I150" s="11" t="str">
        <f>General_Ledger!N143</f>
        <v/>
      </c>
      <c r="J150" s="11" t="str">
        <f>General_Ledger!O143</f>
        <v/>
      </c>
      <c r="K150" s="10">
        <f>General_Ledger!R143</f>
        <v>0</v>
      </c>
      <c r="L150" s="10">
        <f>General_Ledger!U143</f>
        <v>0</v>
      </c>
      <c r="M150" s="10">
        <f>General_Ledger!T143</f>
        <v>0</v>
      </c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>
        <f>General_Ledger!E144</f>
        <v>0</v>
      </c>
      <c r="C151" s="10" t="str">
        <f>General_Ledger!B144</f>
        <v/>
      </c>
      <c r="D151" s="10">
        <f>General_Ledger!A144</f>
        <v>0</v>
      </c>
      <c r="E151" s="10">
        <f>General_Ledger!C144</f>
        <v>0</v>
      </c>
      <c r="F151" s="10">
        <f>General_Ledger!I144</f>
        <v>0</v>
      </c>
      <c r="G151" s="10" t="str">
        <f t="shared" si="4"/>
        <v>TZS</v>
      </c>
      <c r="H151" s="11">
        <f>General_Ledger!L144</f>
        <v>0</v>
      </c>
      <c r="I151" s="11" t="str">
        <f>General_Ledger!N144</f>
        <v/>
      </c>
      <c r="J151" s="11" t="str">
        <f>General_Ledger!O144</f>
        <v/>
      </c>
      <c r="K151" s="10">
        <f>General_Ledger!R144</f>
        <v>0</v>
      </c>
      <c r="L151" s="10">
        <f>General_Ledger!U144</f>
        <v>0</v>
      </c>
      <c r="M151" s="10">
        <f>General_Ledger!T144</f>
        <v>0</v>
      </c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>
        <f>General_Ledger!E145</f>
        <v>0</v>
      </c>
      <c r="C152" s="10" t="str">
        <f>General_Ledger!B145</f>
        <v/>
      </c>
      <c r="D152" s="10">
        <f>General_Ledger!A145</f>
        <v>0</v>
      </c>
      <c r="E152" s="10">
        <f>General_Ledger!C145</f>
        <v>0</v>
      </c>
      <c r="F152" s="10">
        <f>General_Ledger!I145</f>
        <v>0</v>
      </c>
      <c r="G152" s="10" t="str">
        <f t="shared" si="4"/>
        <v>TZS</v>
      </c>
      <c r="H152" s="11">
        <f>General_Ledger!L145</f>
        <v>0</v>
      </c>
      <c r="I152" s="11" t="str">
        <f>General_Ledger!N145</f>
        <v/>
      </c>
      <c r="J152" s="11" t="str">
        <f>General_Ledger!O145</f>
        <v/>
      </c>
      <c r="K152" s="10">
        <f>General_Ledger!R145</f>
        <v>0</v>
      </c>
      <c r="L152" s="10">
        <f>General_Ledger!U145</f>
        <v>0</v>
      </c>
      <c r="M152" s="10">
        <f>General_Ledger!T145</f>
        <v>0</v>
      </c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>
        <f>General_Ledger!E146</f>
        <v>0</v>
      </c>
      <c r="C153" s="10" t="str">
        <f>General_Ledger!B146</f>
        <v/>
      </c>
      <c r="D153" s="10">
        <f>General_Ledger!A146</f>
        <v>0</v>
      </c>
      <c r="E153" s="10">
        <f>General_Ledger!C146</f>
        <v>0</v>
      </c>
      <c r="F153" s="10">
        <f>General_Ledger!I146</f>
        <v>0</v>
      </c>
      <c r="G153" s="10" t="str">
        <f t="shared" si="4"/>
        <v>TZS</v>
      </c>
      <c r="H153" s="11">
        <f>General_Ledger!L146</f>
        <v>0</v>
      </c>
      <c r="I153" s="11" t="str">
        <f>General_Ledger!N146</f>
        <v/>
      </c>
      <c r="J153" s="11" t="str">
        <f>General_Ledger!O146</f>
        <v/>
      </c>
      <c r="K153" s="10">
        <f>General_Ledger!R146</f>
        <v>0</v>
      </c>
      <c r="L153" s="10">
        <f>General_Ledger!U146</f>
        <v>0</v>
      </c>
      <c r="M153" s="10">
        <f>General_Ledger!T146</f>
        <v>0</v>
      </c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>
        <f>General_Ledger!E147</f>
        <v>0</v>
      </c>
      <c r="C154" s="10" t="str">
        <f>General_Ledger!B147</f>
        <v/>
      </c>
      <c r="D154" s="10">
        <f>General_Ledger!A147</f>
        <v>0</v>
      </c>
      <c r="E154" s="10">
        <f>General_Ledger!C147</f>
        <v>0</v>
      </c>
      <c r="F154" s="10">
        <f>General_Ledger!I147</f>
        <v>0</v>
      </c>
      <c r="G154" s="10" t="str">
        <f t="shared" si="4"/>
        <v>TZS</v>
      </c>
      <c r="H154" s="11">
        <f>General_Ledger!L147</f>
        <v>0</v>
      </c>
      <c r="I154" s="11" t="str">
        <f>General_Ledger!N147</f>
        <v/>
      </c>
      <c r="J154" s="11" t="str">
        <f>General_Ledger!O147</f>
        <v/>
      </c>
      <c r="K154" s="10">
        <f>General_Ledger!R147</f>
        <v>0</v>
      </c>
      <c r="L154" s="10">
        <f>General_Ledger!U147</f>
        <v>0</v>
      </c>
      <c r="M154" s="10">
        <f>General_Ledger!T147</f>
        <v>0</v>
      </c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>
        <f>General_Ledger!E148</f>
        <v>0</v>
      </c>
      <c r="C155" s="10" t="str">
        <f>General_Ledger!B148</f>
        <v/>
      </c>
      <c r="D155" s="10">
        <f>General_Ledger!A148</f>
        <v>0</v>
      </c>
      <c r="E155" s="10">
        <f>General_Ledger!C148</f>
        <v>0</v>
      </c>
      <c r="F155" s="10">
        <f>General_Ledger!I148</f>
        <v>0</v>
      </c>
      <c r="G155" s="10" t="str">
        <f t="shared" si="4"/>
        <v>TZS</v>
      </c>
      <c r="H155" s="11">
        <f>General_Ledger!L148</f>
        <v>0</v>
      </c>
      <c r="I155" s="11" t="str">
        <f>General_Ledger!N148</f>
        <v/>
      </c>
      <c r="J155" s="11" t="str">
        <f>General_Ledger!O148</f>
        <v/>
      </c>
      <c r="K155" s="10">
        <f>General_Ledger!R148</f>
        <v>0</v>
      </c>
      <c r="L155" s="10">
        <f>General_Ledger!U148</f>
        <v>0</v>
      </c>
      <c r="M155" s="10">
        <f>General_Ledger!T148</f>
        <v>0</v>
      </c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>
        <f>General_Ledger!E149</f>
        <v>0</v>
      </c>
      <c r="C156" s="10" t="str">
        <f>General_Ledger!B149</f>
        <v/>
      </c>
      <c r="D156" s="10">
        <f>General_Ledger!A149</f>
        <v>0</v>
      </c>
      <c r="E156" s="10">
        <f>General_Ledger!C149</f>
        <v>0</v>
      </c>
      <c r="F156" s="10">
        <f>General_Ledger!I149</f>
        <v>0</v>
      </c>
      <c r="G156" s="10" t="str">
        <f t="shared" si="4"/>
        <v>TZS</v>
      </c>
      <c r="H156" s="11">
        <f>General_Ledger!L149</f>
        <v>0</v>
      </c>
      <c r="I156" s="11" t="str">
        <f>General_Ledger!N149</f>
        <v/>
      </c>
      <c r="J156" s="11" t="str">
        <f>General_Ledger!O149</f>
        <v/>
      </c>
      <c r="K156" s="10">
        <f>General_Ledger!R149</f>
        <v>0</v>
      </c>
      <c r="L156" s="10">
        <f>General_Ledger!U149</f>
        <v>0</v>
      </c>
      <c r="M156" s="10">
        <f>General_Ledger!T149</f>
        <v>0</v>
      </c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>
        <f>General_Ledger!E150</f>
        <v>0</v>
      </c>
      <c r="C157" s="10" t="str">
        <f>General_Ledger!B150</f>
        <v/>
      </c>
      <c r="D157" s="10">
        <f>General_Ledger!A150</f>
        <v>0</v>
      </c>
      <c r="E157" s="10">
        <f>General_Ledger!C150</f>
        <v>0</v>
      </c>
      <c r="F157" s="10">
        <f>General_Ledger!I150</f>
        <v>0</v>
      </c>
      <c r="G157" s="10" t="str">
        <f t="shared" si="4"/>
        <v>TZS</v>
      </c>
      <c r="H157" s="11">
        <f>General_Ledger!L150</f>
        <v>0</v>
      </c>
      <c r="I157" s="11" t="str">
        <f>General_Ledger!N150</f>
        <v/>
      </c>
      <c r="J157" s="11" t="str">
        <f>General_Ledger!O150</f>
        <v/>
      </c>
      <c r="K157" s="10">
        <f>General_Ledger!R150</f>
        <v>0</v>
      </c>
      <c r="L157" s="10">
        <f>General_Ledger!U150</f>
        <v>0</v>
      </c>
      <c r="M157" s="10">
        <f>General_Ledger!T150</f>
        <v>0</v>
      </c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>
        <f>General_Ledger!E151</f>
        <v>0</v>
      </c>
      <c r="C158" s="10" t="str">
        <f>General_Ledger!B151</f>
        <v/>
      </c>
      <c r="D158" s="10">
        <f>General_Ledger!A151</f>
        <v>0</v>
      </c>
      <c r="E158" s="10">
        <f>General_Ledger!C151</f>
        <v>0</v>
      </c>
      <c r="F158" s="10">
        <f>General_Ledger!I151</f>
        <v>0</v>
      </c>
      <c r="G158" s="10" t="str">
        <f t="shared" si="4"/>
        <v>TZS</v>
      </c>
      <c r="H158" s="11">
        <f>General_Ledger!L151</f>
        <v>0</v>
      </c>
      <c r="I158" s="11" t="str">
        <f>General_Ledger!N151</f>
        <v/>
      </c>
      <c r="J158" s="11" t="str">
        <f>General_Ledger!O151</f>
        <v/>
      </c>
      <c r="K158" s="10">
        <f>General_Ledger!R151</f>
        <v>0</v>
      </c>
      <c r="L158" s="10">
        <f>General_Ledger!U151</f>
        <v>0</v>
      </c>
      <c r="M158" s="10">
        <f>General_Ledger!T151</f>
        <v>0</v>
      </c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>
        <f>General_Ledger!E152</f>
        <v>0</v>
      </c>
      <c r="C159" s="10" t="str">
        <f>General_Ledger!B152</f>
        <v/>
      </c>
      <c r="D159" s="10">
        <f>General_Ledger!A152</f>
        <v>0</v>
      </c>
      <c r="E159" s="10">
        <f>General_Ledger!C152</f>
        <v>0</v>
      </c>
      <c r="F159" s="10">
        <f>General_Ledger!I152</f>
        <v>0</v>
      </c>
      <c r="G159" s="10" t="str">
        <f t="shared" si="4"/>
        <v>TZS</v>
      </c>
      <c r="H159" s="11">
        <f>General_Ledger!L152</f>
        <v>0</v>
      </c>
      <c r="I159" s="11" t="str">
        <f>General_Ledger!N152</f>
        <v/>
      </c>
      <c r="J159" s="11" t="str">
        <f>General_Ledger!O152</f>
        <v/>
      </c>
      <c r="K159" s="10">
        <f>General_Ledger!R152</f>
        <v>0</v>
      </c>
      <c r="L159" s="10">
        <f>General_Ledger!U152</f>
        <v>0</v>
      </c>
      <c r="M159" s="10">
        <f>General_Ledger!T152</f>
        <v>0</v>
      </c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>
        <f>General_Ledger!E153</f>
        <v>0</v>
      </c>
      <c r="C160" s="10" t="str">
        <f>General_Ledger!B153</f>
        <v/>
      </c>
      <c r="D160" s="10">
        <f>General_Ledger!A153</f>
        <v>0</v>
      </c>
      <c r="E160" s="10">
        <f>General_Ledger!C153</f>
        <v>0</v>
      </c>
      <c r="F160" s="10">
        <f>General_Ledger!I153</f>
        <v>0</v>
      </c>
      <c r="G160" s="10" t="str">
        <f t="shared" si="4"/>
        <v>TZS</v>
      </c>
      <c r="H160" s="11">
        <f>General_Ledger!L153</f>
        <v>0</v>
      </c>
      <c r="I160" s="11" t="str">
        <f>General_Ledger!N153</f>
        <v/>
      </c>
      <c r="J160" s="11" t="str">
        <f>General_Ledger!O153</f>
        <v/>
      </c>
      <c r="K160" s="10">
        <f>General_Ledger!R153</f>
        <v>0</v>
      </c>
      <c r="L160" s="10">
        <f>General_Ledger!U153</f>
        <v>0</v>
      </c>
      <c r="M160" s="10">
        <f>General_Ledger!T153</f>
        <v>0</v>
      </c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>
        <f>General_Ledger!E154</f>
        <v>0</v>
      </c>
      <c r="C161" s="10" t="str">
        <f>General_Ledger!B154</f>
        <v/>
      </c>
      <c r="D161" s="10">
        <f>General_Ledger!A154</f>
        <v>0</v>
      </c>
      <c r="E161" s="10">
        <f>General_Ledger!C154</f>
        <v>0</v>
      </c>
      <c r="F161" s="10">
        <f>General_Ledger!I154</f>
        <v>0</v>
      </c>
      <c r="G161" s="10" t="str">
        <f t="shared" si="4"/>
        <v>TZS</v>
      </c>
      <c r="H161" s="11">
        <f>General_Ledger!L154</f>
        <v>0</v>
      </c>
      <c r="I161" s="11" t="str">
        <f>General_Ledger!N154</f>
        <v/>
      </c>
      <c r="J161" s="11" t="str">
        <f>General_Ledger!O154</f>
        <v/>
      </c>
      <c r="K161" s="10">
        <f>General_Ledger!R154</f>
        <v>0</v>
      </c>
      <c r="L161" s="10">
        <f>General_Ledger!U154</f>
        <v>0</v>
      </c>
      <c r="M161" s="10">
        <f>General_Ledger!T154</f>
        <v>0</v>
      </c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>
        <f>General_Ledger!E155</f>
        <v>0</v>
      </c>
      <c r="C162" s="10" t="str">
        <f>General_Ledger!B155</f>
        <v/>
      </c>
      <c r="D162" s="10">
        <f>General_Ledger!A155</f>
        <v>0</v>
      </c>
      <c r="E162" s="10">
        <f>General_Ledger!C155</f>
        <v>0</v>
      </c>
      <c r="F162" s="10">
        <f>General_Ledger!I155</f>
        <v>0</v>
      </c>
      <c r="G162" s="10" t="str">
        <f t="shared" si="4"/>
        <v>TZS</v>
      </c>
      <c r="H162" s="11">
        <f>General_Ledger!L155</f>
        <v>0</v>
      </c>
      <c r="I162" s="11" t="str">
        <f>General_Ledger!N155</f>
        <v/>
      </c>
      <c r="J162" s="11" t="str">
        <f>General_Ledger!O155</f>
        <v/>
      </c>
      <c r="K162" s="10">
        <f>General_Ledger!R155</f>
        <v>0</v>
      </c>
      <c r="L162" s="10">
        <f>General_Ledger!U155</f>
        <v>0</v>
      </c>
      <c r="M162" s="10">
        <f>General_Ledger!T155</f>
        <v>0</v>
      </c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>
        <f>General_Ledger!E156</f>
        <v>0</v>
      </c>
      <c r="C163" s="10" t="str">
        <f>General_Ledger!B156</f>
        <v/>
      </c>
      <c r="D163" s="10">
        <f>General_Ledger!A156</f>
        <v>0</v>
      </c>
      <c r="E163" s="10">
        <f>General_Ledger!C156</f>
        <v>0</v>
      </c>
      <c r="F163" s="10">
        <f>General_Ledger!I156</f>
        <v>0</v>
      </c>
      <c r="G163" s="10" t="str">
        <f t="shared" si="4"/>
        <v>TZS</v>
      </c>
      <c r="H163" s="11">
        <f>General_Ledger!L156</f>
        <v>0</v>
      </c>
      <c r="I163" s="11" t="str">
        <f>General_Ledger!N156</f>
        <v/>
      </c>
      <c r="J163" s="11" t="str">
        <f>General_Ledger!O156</f>
        <v/>
      </c>
      <c r="K163" s="10">
        <f>General_Ledger!R156</f>
        <v>0</v>
      </c>
      <c r="L163" s="10">
        <f>General_Ledger!U156</f>
        <v>0</v>
      </c>
      <c r="M163" s="10">
        <f>General_Ledger!T156</f>
        <v>0</v>
      </c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>
        <f>General_Ledger!E157</f>
        <v>0</v>
      </c>
      <c r="C164" s="10" t="str">
        <f>General_Ledger!B157</f>
        <v/>
      </c>
      <c r="D164" s="10">
        <f>General_Ledger!A157</f>
        <v>0</v>
      </c>
      <c r="E164" s="10">
        <f>General_Ledger!C157</f>
        <v>0</v>
      </c>
      <c r="F164" s="10">
        <f>General_Ledger!I157</f>
        <v>0</v>
      </c>
      <c r="G164" s="10" t="str">
        <f t="shared" si="4"/>
        <v>TZS</v>
      </c>
      <c r="H164" s="11">
        <f>General_Ledger!L157</f>
        <v>0</v>
      </c>
      <c r="I164" s="11" t="str">
        <f>General_Ledger!N157</f>
        <v/>
      </c>
      <c r="J164" s="11" t="str">
        <f>General_Ledger!O157</f>
        <v/>
      </c>
      <c r="K164" s="10">
        <f>General_Ledger!R157</f>
        <v>0</v>
      </c>
      <c r="L164" s="10">
        <f>General_Ledger!U157</f>
        <v>0</v>
      </c>
      <c r="M164" s="10">
        <f>General_Ledger!T157</f>
        <v>0</v>
      </c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>
        <f>General_Ledger!E158</f>
        <v>0</v>
      </c>
      <c r="C165" s="10" t="str">
        <f>General_Ledger!B158</f>
        <v/>
      </c>
      <c r="D165" s="10">
        <f>General_Ledger!A158</f>
        <v>0</v>
      </c>
      <c r="E165" s="10">
        <f>General_Ledger!C158</f>
        <v>0</v>
      </c>
      <c r="F165" s="10">
        <f>General_Ledger!I158</f>
        <v>0</v>
      </c>
      <c r="G165" s="10" t="str">
        <f t="shared" si="4"/>
        <v>TZS</v>
      </c>
      <c r="H165" s="11">
        <f>General_Ledger!L158</f>
        <v>0</v>
      </c>
      <c r="I165" s="11" t="str">
        <f>General_Ledger!N158</f>
        <v/>
      </c>
      <c r="J165" s="11" t="str">
        <f>General_Ledger!O158</f>
        <v/>
      </c>
      <c r="K165" s="10">
        <f>General_Ledger!R158</f>
        <v>0</v>
      </c>
      <c r="L165" s="10">
        <f>General_Ledger!U158</f>
        <v>0</v>
      </c>
      <c r="M165" s="10">
        <f>General_Ledger!T158</f>
        <v>0</v>
      </c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>
        <f>General_Ledger!E159</f>
        <v>0</v>
      </c>
      <c r="C166" s="10" t="str">
        <f>General_Ledger!B159</f>
        <v/>
      </c>
      <c r="D166" s="10">
        <f>General_Ledger!A159</f>
        <v>0</v>
      </c>
      <c r="E166" s="10">
        <f>General_Ledger!C159</f>
        <v>0</v>
      </c>
      <c r="F166" s="10">
        <f>General_Ledger!I159</f>
        <v>0</v>
      </c>
      <c r="G166" s="10" t="str">
        <f t="shared" si="4"/>
        <v>TZS</v>
      </c>
      <c r="H166" s="11">
        <f>General_Ledger!L159</f>
        <v>0</v>
      </c>
      <c r="I166" s="11" t="str">
        <f>General_Ledger!N159</f>
        <v/>
      </c>
      <c r="J166" s="11" t="str">
        <f>General_Ledger!O159</f>
        <v/>
      </c>
      <c r="K166" s="10">
        <f>General_Ledger!R159</f>
        <v>0</v>
      </c>
      <c r="L166" s="10">
        <f>General_Ledger!U159</f>
        <v>0</v>
      </c>
      <c r="M166" s="10">
        <f>General_Ledger!T159</f>
        <v>0</v>
      </c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>
        <f>General_Ledger!E160</f>
        <v>0</v>
      </c>
      <c r="C167" s="10" t="str">
        <f>General_Ledger!B160</f>
        <v/>
      </c>
      <c r="D167" s="10">
        <f>General_Ledger!A160</f>
        <v>0</v>
      </c>
      <c r="E167" s="10">
        <f>General_Ledger!C160</f>
        <v>0</v>
      </c>
      <c r="F167" s="10">
        <f>General_Ledger!I160</f>
        <v>0</v>
      </c>
      <c r="G167" s="10" t="str">
        <f t="shared" si="4"/>
        <v>TZS</v>
      </c>
      <c r="H167" s="11">
        <f>General_Ledger!L160</f>
        <v>0</v>
      </c>
      <c r="I167" s="11" t="str">
        <f>General_Ledger!N160</f>
        <v/>
      </c>
      <c r="J167" s="11" t="str">
        <f>General_Ledger!O160</f>
        <v/>
      </c>
      <c r="K167" s="10">
        <f>General_Ledger!R160</f>
        <v>0</v>
      </c>
      <c r="L167" s="10">
        <f>General_Ledger!U160</f>
        <v>0</v>
      </c>
      <c r="M167" s="10">
        <f>General_Ledger!T160</f>
        <v>0</v>
      </c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>
        <f>General_Ledger!E161</f>
        <v>0</v>
      </c>
      <c r="C168" s="10" t="str">
        <f>General_Ledger!B161</f>
        <v/>
      </c>
      <c r="D168" s="10">
        <f>General_Ledger!A161</f>
        <v>0</v>
      </c>
      <c r="E168" s="10">
        <f>General_Ledger!C161</f>
        <v>0</v>
      </c>
      <c r="F168" s="10">
        <f>General_Ledger!I161</f>
        <v>0</v>
      </c>
      <c r="G168" s="10" t="str">
        <f t="shared" si="4"/>
        <v>TZS</v>
      </c>
      <c r="H168" s="11">
        <f>General_Ledger!L161</f>
        <v>0</v>
      </c>
      <c r="I168" s="11" t="str">
        <f>General_Ledger!N161</f>
        <v/>
      </c>
      <c r="J168" s="11" t="str">
        <f>General_Ledger!O161</f>
        <v/>
      </c>
      <c r="K168" s="10">
        <f>General_Ledger!R161</f>
        <v>0</v>
      </c>
      <c r="L168" s="10">
        <f>General_Ledger!U161</f>
        <v>0</v>
      </c>
      <c r="M168" s="10">
        <f>General_Ledger!T161</f>
        <v>0</v>
      </c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>
        <f>General_Ledger!E162</f>
        <v>0</v>
      </c>
      <c r="C169" s="10" t="str">
        <f>General_Ledger!B162</f>
        <v/>
      </c>
      <c r="D169" s="10">
        <f>General_Ledger!A162</f>
        <v>0</v>
      </c>
      <c r="E169" s="10">
        <f>General_Ledger!C162</f>
        <v>0</v>
      </c>
      <c r="F169" s="10">
        <f>General_Ledger!I162</f>
        <v>0</v>
      </c>
      <c r="G169" s="10" t="str">
        <f t="shared" ref="G169:G200" si="5">"TZS"</f>
        <v>TZS</v>
      </c>
      <c r="H169" s="11">
        <f>General_Ledger!L162</f>
        <v>0</v>
      </c>
      <c r="I169" s="11" t="str">
        <f>General_Ledger!N162</f>
        <v/>
      </c>
      <c r="J169" s="11" t="str">
        <f>General_Ledger!O162</f>
        <v/>
      </c>
      <c r="K169" s="10">
        <f>General_Ledger!R162</f>
        <v>0</v>
      </c>
      <c r="L169" s="10">
        <f>General_Ledger!U162</f>
        <v>0</v>
      </c>
      <c r="M169" s="10">
        <f>General_Ledger!T162</f>
        <v>0</v>
      </c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>
        <f>General_Ledger!E163</f>
        <v>0</v>
      </c>
      <c r="C170" s="10" t="str">
        <f>General_Ledger!B163</f>
        <v/>
      </c>
      <c r="D170" s="10">
        <f>General_Ledger!A163</f>
        <v>0</v>
      </c>
      <c r="E170" s="10">
        <f>General_Ledger!C163</f>
        <v>0</v>
      </c>
      <c r="F170" s="10">
        <f>General_Ledger!I163</f>
        <v>0</v>
      </c>
      <c r="G170" s="10" t="str">
        <f t="shared" si="5"/>
        <v>TZS</v>
      </c>
      <c r="H170" s="11">
        <f>General_Ledger!L163</f>
        <v>0</v>
      </c>
      <c r="I170" s="11" t="str">
        <f>General_Ledger!N163</f>
        <v/>
      </c>
      <c r="J170" s="11" t="str">
        <f>General_Ledger!O163</f>
        <v/>
      </c>
      <c r="K170" s="10">
        <f>General_Ledger!R163</f>
        <v>0</v>
      </c>
      <c r="L170" s="10">
        <f>General_Ledger!U163</f>
        <v>0</v>
      </c>
      <c r="M170" s="10">
        <f>General_Ledger!T163</f>
        <v>0</v>
      </c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>
        <f>General_Ledger!E164</f>
        <v>0</v>
      </c>
      <c r="C171" s="10" t="str">
        <f>General_Ledger!B164</f>
        <v/>
      </c>
      <c r="D171" s="10">
        <f>General_Ledger!A164</f>
        <v>0</v>
      </c>
      <c r="E171" s="10">
        <f>General_Ledger!C164</f>
        <v>0</v>
      </c>
      <c r="F171" s="10">
        <f>General_Ledger!I164</f>
        <v>0</v>
      </c>
      <c r="G171" s="10" t="str">
        <f t="shared" si="5"/>
        <v>TZS</v>
      </c>
      <c r="H171" s="11">
        <f>General_Ledger!L164</f>
        <v>0</v>
      </c>
      <c r="I171" s="11" t="str">
        <f>General_Ledger!N164</f>
        <v/>
      </c>
      <c r="J171" s="11" t="str">
        <f>General_Ledger!O164</f>
        <v/>
      </c>
      <c r="K171" s="10">
        <f>General_Ledger!R164</f>
        <v>0</v>
      </c>
      <c r="L171" s="10">
        <f>General_Ledger!U164</f>
        <v>0</v>
      </c>
      <c r="M171" s="10">
        <f>General_Ledger!T164</f>
        <v>0</v>
      </c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>
        <f>General_Ledger!E165</f>
        <v>0</v>
      </c>
      <c r="C172" s="10" t="str">
        <f>General_Ledger!B165</f>
        <v/>
      </c>
      <c r="D172" s="10">
        <f>General_Ledger!A165</f>
        <v>0</v>
      </c>
      <c r="E172" s="10">
        <f>General_Ledger!C165</f>
        <v>0</v>
      </c>
      <c r="F172" s="10">
        <f>General_Ledger!I165</f>
        <v>0</v>
      </c>
      <c r="G172" s="10" t="str">
        <f t="shared" si="5"/>
        <v>TZS</v>
      </c>
      <c r="H172" s="11">
        <f>General_Ledger!L165</f>
        <v>0</v>
      </c>
      <c r="I172" s="11" t="str">
        <f>General_Ledger!N165</f>
        <v/>
      </c>
      <c r="J172" s="11" t="str">
        <f>General_Ledger!O165</f>
        <v/>
      </c>
      <c r="K172" s="10">
        <f>General_Ledger!R165</f>
        <v>0</v>
      </c>
      <c r="L172" s="10">
        <f>General_Ledger!U165</f>
        <v>0</v>
      </c>
      <c r="M172" s="10">
        <f>General_Ledger!T165</f>
        <v>0</v>
      </c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>
        <f>General_Ledger!E166</f>
        <v>0</v>
      </c>
      <c r="C173" s="10" t="str">
        <f>General_Ledger!B166</f>
        <v/>
      </c>
      <c r="D173" s="10">
        <f>General_Ledger!A166</f>
        <v>0</v>
      </c>
      <c r="E173" s="10">
        <f>General_Ledger!C166</f>
        <v>0</v>
      </c>
      <c r="F173" s="10">
        <f>General_Ledger!I166</f>
        <v>0</v>
      </c>
      <c r="G173" s="10" t="str">
        <f t="shared" si="5"/>
        <v>TZS</v>
      </c>
      <c r="H173" s="11">
        <f>General_Ledger!L166</f>
        <v>0</v>
      </c>
      <c r="I173" s="11" t="str">
        <f>General_Ledger!N166</f>
        <v/>
      </c>
      <c r="J173" s="11" t="str">
        <f>General_Ledger!O166</f>
        <v/>
      </c>
      <c r="K173" s="10">
        <f>General_Ledger!R166</f>
        <v>0</v>
      </c>
      <c r="L173" s="10">
        <f>General_Ledger!U166</f>
        <v>0</v>
      </c>
      <c r="M173" s="10">
        <f>General_Ledger!T166</f>
        <v>0</v>
      </c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>
        <f>General_Ledger!E167</f>
        <v>0</v>
      </c>
      <c r="C174" s="10" t="str">
        <f>General_Ledger!B167</f>
        <v/>
      </c>
      <c r="D174" s="10">
        <f>General_Ledger!A167</f>
        <v>0</v>
      </c>
      <c r="E174" s="10">
        <f>General_Ledger!C167</f>
        <v>0</v>
      </c>
      <c r="F174" s="10">
        <f>General_Ledger!I167</f>
        <v>0</v>
      </c>
      <c r="G174" s="10" t="str">
        <f t="shared" si="5"/>
        <v>TZS</v>
      </c>
      <c r="H174" s="11">
        <f>General_Ledger!L167</f>
        <v>0</v>
      </c>
      <c r="I174" s="11" t="str">
        <f>General_Ledger!N167</f>
        <v/>
      </c>
      <c r="J174" s="11" t="str">
        <f>General_Ledger!O167</f>
        <v/>
      </c>
      <c r="K174" s="10">
        <f>General_Ledger!R167</f>
        <v>0</v>
      </c>
      <c r="L174" s="10">
        <f>General_Ledger!U167</f>
        <v>0</v>
      </c>
      <c r="M174" s="10">
        <f>General_Ledger!T167</f>
        <v>0</v>
      </c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>
        <f>General_Ledger!E168</f>
        <v>0</v>
      </c>
      <c r="C175" s="10" t="str">
        <f>General_Ledger!B168</f>
        <v/>
      </c>
      <c r="D175" s="10">
        <f>General_Ledger!A168</f>
        <v>0</v>
      </c>
      <c r="E175" s="10">
        <f>General_Ledger!C168</f>
        <v>0</v>
      </c>
      <c r="F175" s="10">
        <f>General_Ledger!I168</f>
        <v>0</v>
      </c>
      <c r="G175" s="10" t="str">
        <f t="shared" si="5"/>
        <v>TZS</v>
      </c>
      <c r="H175" s="11">
        <f>General_Ledger!L168</f>
        <v>0</v>
      </c>
      <c r="I175" s="11" t="str">
        <f>General_Ledger!N168</f>
        <v/>
      </c>
      <c r="J175" s="11" t="str">
        <f>General_Ledger!O168</f>
        <v/>
      </c>
      <c r="K175" s="10">
        <f>General_Ledger!R168</f>
        <v>0</v>
      </c>
      <c r="L175" s="10">
        <f>General_Ledger!U168</f>
        <v>0</v>
      </c>
      <c r="M175" s="10">
        <f>General_Ledger!T168</f>
        <v>0</v>
      </c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>
        <f>General_Ledger!E169</f>
        <v>0</v>
      </c>
      <c r="C176" s="10" t="str">
        <f>General_Ledger!B169</f>
        <v/>
      </c>
      <c r="D176" s="10">
        <f>General_Ledger!A169</f>
        <v>0</v>
      </c>
      <c r="E176" s="10">
        <f>General_Ledger!C169</f>
        <v>0</v>
      </c>
      <c r="F176" s="10">
        <f>General_Ledger!I169</f>
        <v>0</v>
      </c>
      <c r="G176" s="10" t="str">
        <f t="shared" si="5"/>
        <v>TZS</v>
      </c>
      <c r="H176" s="11">
        <f>General_Ledger!L169</f>
        <v>0</v>
      </c>
      <c r="I176" s="11" t="str">
        <f>General_Ledger!N169</f>
        <v/>
      </c>
      <c r="J176" s="11" t="str">
        <f>General_Ledger!O169</f>
        <v/>
      </c>
      <c r="K176" s="10">
        <f>General_Ledger!R169</f>
        <v>0</v>
      </c>
      <c r="L176" s="10">
        <f>General_Ledger!U169</f>
        <v>0</v>
      </c>
      <c r="M176" s="10">
        <f>General_Ledger!T169</f>
        <v>0</v>
      </c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>
        <f>General_Ledger!E170</f>
        <v>0</v>
      </c>
      <c r="C177" s="10" t="str">
        <f>General_Ledger!B170</f>
        <v/>
      </c>
      <c r="D177" s="10">
        <f>General_Ledger!A170</f>
        <v>0</v>
      </c>
      <c r="E177" s="10">
        <f>General_Ledger!C170</f>
        <v>0</v>
      </c>
      <c r="F177" s="10">
        <f>General_Ledger!I170</f>
        <v>0</v>
      </c>
      <c r="G177" s="10" t="str">
        <f t="shared" si="5"/>
        <v>TZS</v>
      </c>
      <c r="H177" s="11">
        <f>General_Ledger!L170</f>
        <v>0</v>
      </c>
      <c r="I177" s="11" t="str">
        <f>General_Ledger!N170</f>
        <v/>
      </c>
      <c r="J177" s="11" t="str">
        <f>General_Ledger!O170</f>
        <v/>
      </c>
      <c r="K177" s="10">
        <f>General_Ledger!R170</f>
        <v>0</v>
      </c>
      <c r="L177" s="10">
        <f>General_Ledger!U170</f>
        <v>0</v>
      </c>
      <c r="M177" s="10">
        <f>General_Ledger!T170</f>
        <v>0</v>
      </c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>
        <f>General_Ledger!E171</f>
        <v>0</v>
      </c>
      <c r="C178" s="10" t="str">
        <f>General_Ledger!B171</f>
        <v/>
      </c>
      <c r="D178" s="10">
        <f>General_Ledger!A171</f>
        <v>0</v>
      </c>
      <c r="E178" s="10">
        <f>General_Ledger!C171</f>
        <v>0</v>
      </c>
      <c r="F178" s="10">
        <f>General_Ledger!I171</f>
        <v>0</v>
      </c>
      <c r="G178" s="10" t="str">
        <f t="shared" si="5"/>
        <v>TZS</v>
      </c>
      <c r="H178" s="11">
        <f>General_Ledger!L171</f>
        <v>0</v>
      </c>
      <c r="I178" s="11" t="str">
        <f>General_Ledger!N171</f>
        <v/>
      </c>
      <c r="J178" s="11" t="str">
        <f>General_Ledger!O171</f>
        <v/>
      </c>
      <c r="K178" s="10">
        <f>General_Ledger!R171</f>
        <v>0</v>
      </c>
      <c r="L178" s="10">
        <f>General_Ledger!U171</f>
        <v>0</v>
      </c>
      <c r="M178" s="10">
        <f>General_Ledger!T171</f>
        <v>0</v>
      </c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>
        <f>General_Ledger!E172</f>
        <v>0</v>
      </c>
      <c r="C179" s="10" t="str">
        <f>General_Ledger!B172</f>
        <v/>
      </c>
      <c r="D179" s="10">
        <f>General_Ledger!A172</f>
        <v>0</v>
      </c>
      <c r="E179" s="10">
        <f>General_Ledger!C172</f>
        <v>0</v>
      </c>
      <c r="F179" s="10">
        <f>General_Ledger!I172</f>
        <v>0</v>
      </c>
      <c r="G179" s="10" t="str">
        <f t="shared" si="5"/>
        <v>TZS</v>
      </c>
      <c r="H179" s="11">
        <f>General_Ledger!L172</f>
        <v>0</v>
      </c>
      <c r="I179" s="11" t="str">
        <f>General_Ledger!N172</f>
        <v/>
      </c>
      <c r="J179" s="11" t="str">
        <f>General_Ledger!O172</f>
        <v/>
      </c>
      <c r="K179" s="10">
        <f>General_Ledger!R172</f>
        <v>0</v>
      </c>
      <c r="L179" s="10">
        <f>General_Ledger!U172</f>
        <v>0</v>
      </c>
      <c r="M179" s="10">
        <f>General_Ledger!T172</f>
        <v>0</v>
      </c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>
        <f>General_Ledger!E173</f>
        <v>0</v>
      </c>
      <c r="C180" s="10" t="str">
        <f>General_Ledger!B173</f>
        <v/>
      </c>
      <c r="D180" s="10">
        <f>General_Ledger!A173</f>
        <v>0</v>
      </c>
      <c r="E180" s="10">
        <f>General_Ledger!C173</f>
        <v>0</v>
      </c>
      <c r="F180" s="10">
        <f>General_Ledger!I173</f>
        <v>0</v>
      </c>
      <c r="G180" s="10" t="str">
        <f t="shared" si="5"/>
        <v>TZS</v>
      </c>
      <c r="H180" s="11">
        <f>General_Ledger!L173</f>
        <v>0</v>
      </c>
      <c r="I180" s="11" t="str">
        <f>General_Ledger!N173</f>
        <v/>
      </c>
      <c r="J180" s="11" t="str">
        <f>General_Ledger!O173</f>
        <v/>
      </c>
      <c r="K180" s="10">
        <f>General_Ledger!R173</f>
        <v>0</v>
      </c>
      <c r="L180" s="10">
        <f>General_Ledger!U173</f>
        <v>0</v>
      </c>
      <c r="M180" s="10">
        <f>General_Ledger!T173</f>
        <v>0</v>
      </c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>
        <f>General_Ledger!E174</f>
        <v>0</v>
      </c>
      <c r="C181" s="10" t="str">
        <f>General_Ledger!B174</f>
        <v/>
      </c>
      <c r="D181" s="10">
        <f>General_Ledger!A174</f>
        <v>0</v>
      </c>
      <c r="E181" s="10">
        <f>General_Ledger!C174</f>
        <v>0</v>
      </c>
      <c r="F181" s="10">
        <f>General_Ledger!I174</f>
        <v>0</v>
      </c>
      <c r="G181" s="10" t="str">
        <f t="shared" si="5"/>
        <v>TZS</v>
      </c>
      <c r="H181" s="11">
        <f>General_Ledger!L174</f>
        <v>0</v>
      </c>
      <c r="I181" s="11" t="str">
        <f>General_Ledger!N174</f>
        <v/>
      </c>
      <c r="J181" s="11" t="str">
        <f>General_Ledger!O174</f>
        <v/>
      </c>
      <c r="K181" s="10">
        <f>General_Ledger!R174</f>
        <v>0</v>
      </c>
      <c r="L181" s="10">
        <f>General_Ledger!U174</f>
        <v>0</v>
      </c>
      <c r="M181" s="10">
        <f>General_Ledger!T174</f>
        <v>0</v>
      </c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>
        <f>General_Ledger!E175</f>
        <v>0</v>
      </c>
      <c r="C182" s="10" t="str">
        <f>General_Ledger!B175</f>
        <v/>
      </c>
      <c r="D182" s="10">
        <f>General_Ledger!A175</f>
        <v>0</v>
      </c>
      <c r="E182" s="10">
        <f>General_Ledger!C175</f>
        <v>0</v>
      </c>
      <c r="F182" s="10">
        <f>General_Ledger!I175</f>
        <v>0</v>
      </c>
      <c r="G182" s="10" t="str">
        <f t="shared" si="5"/>
        <v>TZS</v>
      </c>
      <c r="H182" s="11">
        <f>General_Ledger!L175</f>
        <v>0</v>
      </c>
      <c r="I182" s="11" t="str">
        <f>General_Ledger!N175</f>
        <v/>
      </c>
      <c r="J182" s="11" t="str">
        <f>General_Ledger!O175</f>
        <v/>
      </c>
      <c r="K182" s="10">
        <f>General_Ledger!R175</f>
        <v>0</v>
      </c>
      <c r="L182" s="10">
        <f>General_Ledger!U175</f>
        <v>0</v>
      </c>
      <c r="M182" s="10">
        <f>General_Ledger!T175</f>
        <v>0</v>
      </c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>
        <f>General_Ledger!E176</f>
        <v>0</v>
      </c>
      <c r="C183" s="10" t="str">
        <f>General_Ledger!B176</f>
        <v/>
      </c>
      <c r="D183" s="10">
        <f>General_Ledger!A176</f>
        <v>0</v>
      </c>
      <c r="E183" s="10">
        <f>General_Ledger!C176</f>
        <v>0</v>
      </c>
      <c r="F183" s="10">
        <f>General_Ledger!I176</f>
        <v>0</v>
      </c>
      <c r="G183" s="10" t="str">
        <f t="shared" si="5"/>
        <v>TZS</v>
      </c>
      <c r="H183" s="11">
        <f>General_Ledger!L176</f>
        <v>0</v>
      </c>
      <c r="I183" s="11" t="str">
        <f>General_Ledger!N176</f>
        <v/>
      </c>
      <c r="J183" s="11" t="str">
        <f>General_Ledger!O176</f>
        <v/>
      </c>
      <c r="K183" s="10">
        <f>General_Ledger!R176</f>
        <v>0</v>
      </c>
      <c r="L183" s="10">
        <f>General_Ledger!U176</f>
        <v>0</v>
      </c>
      <c r="M183" s="10">
        <f>General_Ledger!T176</f>
        <v>0</v>
      </c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>
        <f>General_Ledger!E177</f>
        <v>0</v>
      </c>
      <c r="C184" s="10" t="str">
        <f>General_Ledger!B177</f>
        <v/>
      </c>
      <c r="D184" s="10">
        <f>General_Ledger!A177</f>
        <v>0</v>
      </c>
      <c r="E184" s="10">
        <f>General_Ledger!C177</f>
        <v>0</v>
      </c>
      <c r="F184" s="10">
        <f>General_Ledger!I177</f>
        <v>0</v>
      </c>
      <c r="G184" s="10" t="str">
        <f t="shared" si="5"/>
        <v>TZS</v>
      </c>
      <c r="H184" s="11">
        <f>General_Ledger!L177</f>
        <v>0</v>
      </c>
      <c r="I184" s="11" t="str">
        <f>General_Ledger!N177</f>
        <v/>
      </c>
      <c r="J184" s="11" t="str">
        <f>General_Ledger!O177</f>
        <v/>
      </c>
      <c r="K184" s="10">
        <f>General_Ledger!R177</f>
        <v>0</v>
      </c>
      <c r="L184" s="10">
        <f>General_Ledger!U177</f>
        <v>0</v>
      </c>
      <c r="M184" s="10">
        <f>General_Ledger!T177</f>
        <v>0</v>
      </c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>
        <f>General_Ledger!E178</f>
        <v>0</v>
      </c>
      <c r="C185" s="10" t="str">
        <f>General_Ledger!B178</f>
        <v/>
      </c>
      <c r="D185" s="10">
        <f>General_Ledger!A178</f>
        <v>0</v>
      </c>
      <c r="E185" s="10">
        <f>General_Ledger!C178</f>
        <v>0</v>
      </c>
      <c r="F185" s="10">
        <f>General_Ledger!I178</f>
        <v>0</v>
      </c>
      <c r="G185" s="10" t="str">
        <f t="shared" si="5"/>
        <v>TZS</v>
      </c>
      <c r="H185" s="11">
        <f>General_Ledger!L178</f>
        <v>0</v>
      </c>
      <c r="I185" s="11" t="str">
        <f>General_Ledger!N178</f>
        <v/>
      </c>
      <c r="J185" s="11" t="str">
        <f>General_Ledger!O178</f>
        <v/>
      </c>
      <c r="K185" s="10">
        <f>General_Ledger!R178</f>
        <v>0</v>
      </c>
      <c r="L185" s="10">
        <f>General_Ledger!U178</f>
        <v>0</v>
      </c>
      <c r="M185" s="10">
        <f>General_Ledger!T178</f>
        <v>0</v>
      </c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>
        <f>General_Ledger!E179</f>
        <v>0</v>
      </c>
      <c r="C186" s="10" t="str">
        <f>General_Ledger!B179</f>
        <v/>
      </c>
      <c r="D186" s="10">
        <f>General_Ledger!A179</f>
        <v>0</v>
      </c>
      <c r="E186" s="10">
        <f>General_Ledger!C179</f>
        <v>0</v>
      </c>
      <c r="F186" s="10">
        <f>General_Ledger!I179</f>
        <v>0</v>
      </c>
      <c r="G186" s="10" t="str">
        <f t="shared" si="5"/>
        <v>TZS</v>
      </c>
      <c r="H186" s="11">
        <f>General_Ledger!L179</f>
        <v>0</v>
      </c>
      <c r="I186" s="11" t="str">
        <f>General_Ledger!N179</f>
        <v/>
      </c>
      <c r="J186" s="11" t="str">
        <f>General_Ledger!O179</f>
        <v/>
      </c>
      <c r="K186" s="10">
        <f>General_Ledger!R179</f>
        <v>0</v>
      </c>
      <c r="L186" s="10">
        <f>General_Ledger!U179</f>
        <v>0</v>
      </c>
      <c r="M186" s="10">
        <f>General_Ledger!T179</f>
        <v>0</v>
      </c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>
        <f>General_Ledger!E180</f>
        <v>0</v>
      </c>
      <c r="C187" s="10" t="str">
        <f>General_Ledger!B180</f>
        <v/>
      </c>
      <c r="D187" s="10">
        <f>General_Ledger!A180</f>
        <v>0</v>
      </c>
      <c r="E187" s="10">
        <f>General_Ledger!C180</f>
        <v>0</v>
      </c>
      <c r="F187" s="10">
        <f>General_Ledger!I180</f>
        <v>0</v>
      </c>
      <c r="G187" s="10" t="str">
        <f t="shared" si="5"/>
        <v>TZS</v>
      </c>
      <c r="H187" s="11">
        <f>General_Ledger!L180</f>
        <v>0</v>
      </c>
      <c r="I187" s="11" t="str">
        <f>General_Ledger!N180</f>
        <v/>
      </c>
      <c r="J187" s="11" t="str">
        <f>General_Ledger!O180</f>
        <v/>
      </c>
      <c r="K187" s="10">
        <f>General_Ledger!R180</f>
        <v>0</v>
      </c>
      <c r="L187" s="10">
        <f>General_Ledger!U180</f>
        <v>0</v>
      </c>
      <c r="M187" s="10">
        <f>General_Ledger!T180</f>
        <v>0</v>
      </c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>
        <f>General_Ledger!E181</f>
        <v>0</v>
      </c>
      <c r="C188" s="10" t="str">
        <f>General_Ledger!B181</f>
        <v/>
      </c>
      <c r="D188" s="10">
        <f>General_Ledger!A181</f>
        <v>0</v>
      </c>
      <c r="E188" s="10">
        <f>General_Ledger!C181</f>
        <v>0</v>
      </c>
      <c r="F188" s="10">
        <f>General_Ledger!I181</f>
        <v>0</v>
      </c>
      <c r="G188" s="10" t="str">
        <f t="shared" si="5"/>
        <v>TZS</v>
      </c>
      <c r="H188" s="11">
        <f>General_Ledger!L181</f>
        <v>0</v>
      </c>
      <c r="I188" s="11" t="str">
        <f>General_Ledger!N181</f>
        <v/>
      </c>
      <c r="J188" s="11" t="str">
        <f>General_Ledger!O181</f>
        <v/>
      </c>
      <c r="K188" s="10">
        <f>General_Ledger!R181</f>
        <v>0</v>
      </c>
      <c r="L188" s="10">
        <f>General_Ledger!U181</f>
        <v>0</v>
      </c>
      <c r="M188" s="10">
        <f>General_Ledger!T181</f>
        <v>0</v>
      </c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>
        <f>General_Ledger!E182</f>
        <v>0</v>
      </c>
      <c r="C189" s="10" t="str">
        <f>General_Ledger!B182</f>
        <v/>
      </c>
      <c r="D189" s="10">
        <f>General_Ledger!A182</f>
        <v>0</v>
      </c>
      <c r="E189" s="10">
        <f>General_Ledger!C182</f>
        <v>0</v>
      </c>
      <c r="F189" s="10">
        <f>General_Ledger!I182</f>
        <v>0</v>
      </c>
      <c r="G189" s="10" t="str">
        <f t="shared" si="5"/>
        <v>TZS</v>
      </c>
      <c r="H189" s="11">
        <f>General_Ledger!L182</f>
        <v>0</v>
      </c>
      <c r="I189" s="11" t="str">
        <f>General_Ledger!N182</f>
        <v/>
      </c>
      <c r="J189" s="11" t="str">
        <f>General_Ledger!O182</f>
        <v/>
      </c>
      <c r="K189" s="10">
        <f>General_Ledger!R182</f>
        <v>0</v>
      </c>
      <c r="L189" s="10">
        <f>General_Ledger!U182</f>
        <v>0</v>
      </c>
      <c r="M189" s="10">
        <f>General_Ledger!T182</f>
        <v>0</v>
      </c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>
        <f>General_Ledger!E183</f>
        <v>0</v>
      </c>
      <c r="C190" s="10" t="str">
        <f>General_Ledger!B183</f>
        <v/>
      </c>
      <c r="D190" s="10">
        <f>General_Ledger!A183</f>
        <v>0</v>
      </c>
      <c r="E190" s="10">
        <f>General_Ledger!C183</f>
        <v>0</v>
      </c>
      <c r="F190" s="10">
        <f>General_Ledger!I183</f>
        <v>0</v>
      </c>
      <c r="G190" s="10" t="str">
        <f t="shared" si="5"/>
        <v>TZS</v>
      </c>
      <c r="H190" s="11">
        <f>General_Ledger!L183</f>
        <v>0</v>
      </c>
      <c r="I190" s="11" t="str">
        <f>General_Ledger!N183</f>
        <v/>
      </c>
      <c r="J190" s="11" t="str">
        <f>General_Ledger!O183</f>
        <v/>
      </c>
      <c r="K190" s="10">
        <f>General_Ledger!R183</f>
        <v>0</v>
      </c>
      <c r="L190" s="10">
        <f>General_Ledger!U183</f>
        <v>0</v>
      </c>
      <c r="M190" s="10">
        <f>General_Ledger!T183</f>
        <v>0</v>
      </c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>
        <f>General_Ledger!E184</f>
        <v>0</v>
      </c>
      <c r="C191" s="10" t="str">
        <f>General_Ledger!B184</f>
        <v/>
      </c>
      <c r="D191" s="10">
        <f>General_Ledger!A184</f>
        <v>0</v>
      </c>
      <c r="E191" s="10">
        <f>General_Ledger!C184</f>
        <v>0</v>
      </c>
      <c r="F191" s="10">
        <f>General_Ledger!I184</f>
        <v>0</v>
      </c>
      <c r="G191" s="10" t="str">
        <f t="shared" si="5"/>
        <v>TZS</v>
      </c>
      <c r="H191" s="11">
        <f>General_Ledger!L184</f>
        <v>0</v>
      </c>
      <c r="I191" s="11" t="str">
        <f>General_Ledger!N184</f>
        <v/>
      </c>
      <c r="J191" s="11" t="str">
        <f>General_Ledger!O184</f>
        <v/>
      </c>
      <c r="K191" s="10">
        <f>General_Ledger!R184</f>
        <v>0</v>
      </c>
      <c r="L191" s="10">
        <f>General_Ledger!U184</f>
        <v>0</v>
      </c>
      <c r="M191" s="10">
        <f>General_Ledger!T184</f>
        <v>0</v>
      </c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>
        <f>General_Ledger!E185</f>
        <v>0</v>
      </c>
      <c r="C192" s="10" t="str">
        <f>General_Ledger!B185</f>
        <v/>
      </c>
      <c r="D192" s="10">
        <f>General_Ledger!A185</f>
        <v>0</v>
      </c>
      <c r="E192" s="10">
        <f>General_Ledger!C185</f>
        <v>0</v>
      </c>
      <c r="F192" s="10">
        <f>General_Ledger!I185</f>
        <v>0</v>
      </c>
      <c r="G192" s="10" t="str">
        <f t="shared" si="5"/>
        <v>TZS</v>
      </c>
      <c r="H192" s="11">
        <f>General_Ledger!L185</f>
        <v>0</v>
      </c>
      <c r="I192" s="11" t="str">
        <f>General_Ledger!N185</f>
        <v/>
      </c>
      <c r="J192" s="11" t="str">
        <f>General_Ledger!O185</f>
        <v/>
      </c>
      <c r="K192" s="10">
        <f>General_Ledger!R185</f>
        <v>0</v>
      </c>
      <c r="L192" s="10">
        <f>General_Ledger!U185</f>
        <v>0</v>
      </c>
      <c r="M192" s="10">
        <f>General_Ledger!T185</f>
        <v>0</v>
      </c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>
        <f>General_Ledger!E186</f>
        <v>0</v>
      </c>
      <c r="C193" s="10" t="str">
        <f>General_Ledger!B186</f>
        <v/>
      </c>
      <c r="D193" s="10">
        <f>General_Ledger!A186</f>
        <v>0</v>
      </c>
      <c r="E193" s="10">
        <f>General_Ledger!C186</f>
        <v>0</v>
      </c>
      <c r="F193" s="10">
        <f>General_Ledger!I186</f>
        <v>0</v>
      </c>
      <c r="G193" s="10" t="str">
        <f t="shared" si="5"/>
        <v>TZS</v>
      </c>
      <c r="H193" s="11">
        <f>General_Ledger!L186</f>
        <v>0</v>
      </c>
      <c r="I193" s="11" t="str">
        <f>General_Ledger!N186</f>
        <v/>
      </c>
      <c r="J193" s="11" t="str">
        <f>General_Ledger!O186</f>
        <v/>
      </c>
      <c r="K193" s="10">
        <f>General_Ledger!R186</f>
        <v>0</v>
      </c>
      <c r="L193" s="10">
        <f>General_Ledger!U186</f>
        <v>0</v>
      </c>
      <c r="M193" s="10">
        <f>General_Ledger!T186</f>
        <v>0</v>
      </c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>
        <f>General_Ledger!E187</f>
        <v>0</v>
      </c>
      <c r="C194" s="10" t="str">
        <f>General_Ledger!B187</f>
        <v/>
      </c>
      <c r="D194" s="10">
        <f>General_Ledger!A187</f>
        <v>0</v>
      </c>
      <c r="E194" s="10">
        <f>General_Ledger!C187</f>
        <v>0</v>
      </c>
      <c r="F194" s="10">
        <f>General_Ledger!I187</f>
        <v>0</v>
      </c>
      <c r="G194" s="10" t="str">
        <f t="shared" si="5"/>
        <v>TZS</v>
      </c>
      <c r="H194" s="11">
        <f>General_Ledger!L187</f>
        <v>0</v>
      </c>
      <c r="I194" s="11" t="str">
        <f>General_Ledger!N187</f>
        <v/>
      </c>
      <c r="J194" s="11" t="str">
        <f>General_Ledger!O187</f>
        <v/>
      </c>
      <c r="K194" s="10">
        <f>General_Ledger!R187</f>
        <v>0</v>
      </c>
      <c r="L194" s="10">
        <f>General_Ledger!U187</f>
        <v>0</v>
      </c>
      <c r="M194" s="10">
        <f>General_Ledger!T187</f>
        <v>0</v>
      </c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>
        <f>General_Ledger!E188</f>
        <v>0</v>
      </c>
      <c r="C195" s="10" t="str">
        <f>General_Ledger!B188</f>
        <v/>
      </c>
      <c r="D195" s="10">
        <f>General_Ledger!A188</f>
        <v>0</v>
      </c>
      <c r="E195" s="10">
        <f>General_Ledger!C188</f>
        <v>0</v>
      </c>
      <c r="F195" s="10">
        <f>General_Ledger!I188</f>
        <v>0</v>
      </c>
      <c r="G195" s="10" t="str">
        <f t="shared" si="5"/>
        <v>TZS</v>
      </c>
      <c r="H195" s="11">
        <f>General_Ledger!L188</f>
        <v>0</v>
      </c>
      <c r="I195" s="11" t="str">
        <f>General_Ledger!N188</f>
        <v/>
      </c>
      <c r="J195" s="11" t="str">
        <f>General_Ledger!O188</f>
        <v/>
      </c>
      <c r="K195" s="10">
        <f>General_Ledger!R188</f>
        <v>0</v>
      </c>
      <c r="L195" s="10">
        <f>General_Ledger!U188</f>
        <v>0</v>
      </c>
      <c r="M195" s="10">
        <f>General_Ledger!T188</f>
        <v>0</v>
      </c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>
        <f>General_Ledger!E189</f>
        <v>0</v>
      </c>
      <c r="C196" s="10" t="str">
        <f>General_Ledger!B189</f>
        <v/>
      </c>
      <c r="D196" s="10">
        <f>General_Ledger!A189</f>
        <v>0</v>
      </c>
      <c r="E196" s="10">
        <f>General_Ledger!C189</f>
        <v>0</v>
      </c>
      <c r="F196" s="10">
        <f>General_Ledger!I189</f>
        <v>0</v>
      </c>
      <c r="G196" s="10" t="str">
        <f t="shared" si="5"/>
        <v>TZS</v>
      </c>
      <c r="H196" s="11">
        <f>General_Ledger!L189</f>
        <v>0</v>
      </c>
      <c r="I196" s="11" t="str">
        <f>General_Ledger!N189</f>
        <v/>
      </c>
      <c r="J196" s="11" t="str">
        <f>General_Ledger!O189</f>
        <v/>
      </c>
      <c r="K196" s="10">
        <f>General_Ledger!R189</f>
        <v>0</v>
      </c>
      <c r="L196" s="10">
        <f>General_Ledger!U189</f>
        <v>0</v>
      </c>
      <c r="M196" s="10">
        <f>General_Ledger!T189</f>
        <v>0</v>
      </c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>
        <f>General_Ledger!E190</f>
        <v>0</v>
      </c>
      <c r="C197" s="10" t="str">
        <f>General_Ledger!B190</f>
        <v/>
      </c>
      <c r="D197" s="10">
        <f>General_Ledger!A190</f>
        <v>0</v>
      </c>
      <c r="E197" s="10">
        <f>General_Ledger!C190</f>
        <v>0</v>
      </c>
      <c r="F197" s="10">
        <f>General_Ledger!I190</f>
        <v>0</v>
      </c>
      <c r="G197" s="10" t="str">
        <f t="shared" si="5"/>
        <v>TZS</v>
      </c>
      <c r="H197" s="11">
        <f>General_Ledger!L190</f>
        <v>0</v>
      </c>
      <c r="I197" s="11" t="str">
        <f>General_Ledger!N190</f>
        <v/>
      </c>
      <c r="J197" s="11" t="str">
        <f>General_Ledger!O190</f>
        <v/>
      </c>
      <c r="K197" s="10">
        <f>General_Ledger!R190</f>
        <v>0</v>
      </c>
      <c r="L197" s="10">
        <f>General_Ledger!U190</f>
        <v>0</v>
      </c>
      <c r="M197" s="10">
        <f>General_Ledger!T190</f>
        <v>0</v>
      </c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>
        <f>General_Ledger!E191</f>
        <v>0</v>
      </c>
      <c r="C198" s="10" t="str">
        <f>General_Ledger!B191</f>
        <v/>
      </c>
      <c r="D198" s="10">
        <f>General_Ledger!A191</f>
        <v>0</v>
      </c>
      <c r="E198" s="10">
        <f>General_Ledger!C191</f>
        <v>0</v>
      </c>
      <c r="F198" s="10">
        <f>General_Ledger!I191</f>
        <v>0</v>
      </c>
      <c r="G198" s="10" t="str">
        <f t="shared" si="5"/>
        <v>TZS</v>
      </c>
      <c r="H198" s="11">
        <f>General_Ledger!L191</f>
        <v>0</v>
      </c>
      <c r="I198" s="11" t="str">
        <f>General_Ledger!N191</f>
        <v/>
      </c>
      <c r="J198" s="11" t="str">
        <f>General_Ledger!O191</f>
        <v/>
      </c>
      <c r="K198" s="10">
        <f>General_Ledger!R191</f>
        <v>0</v>
      </c>
      <c r="L198" s="10">
        <f>General_Ledger!U191</f>
        <v>0</v>
      </c>
      <c r="M198" s="10">
        <f>General_Ledger!T191</f>
        <v>0</v>
      </c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>
        <f>General_Ledger!E192</f>
        <v>0</v>
      </c>
      <c r="C199" s="10" t="str">
        <f>General_Ledger!B192</f>
        <v/>
      </c>
      <c r="D199" s="10">
        <f>General_Ledger!A192</f>
        <v>0</v>
      </c>
      <c r="E199" s="10">
        <f>General_Ledger!C192</f>
        <v>0</v>
      </c>
      <c r="F199" s="10">
        <f>General_Ledger!I192</f>
        <v>0</v>
      </c>
      <c r="G199" s="10" t="str">
        <f t="shared" si="5"/>
        <v>TZS</v>
      </c>
      <c r="H199" s="11">
        <f>General_Ledger!L192</f>
        <v>0</v>
      </c>
      <c r="I199" s="11" t="str">
        <f>General_Ledger!N192</f>
        <v/>
      </c>
      <c r="J199" s="11" t="str">
        <f>General_Ledger!O192</f>
        <v/>
      </c>
      <c r="K199" s="10">
        <f>General_Ledger!R192</f>
        <v>0</v>
      </c>
      <c r="L199" s="10">
        <f>General_Ledger!U192</f>
        <v>0</v>
      </c>
      <c r="M199" s="10">
        <f>General_Ledger!T192</f>
        <v>0</v>
      </c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>
        <f>General_Ledger!E193</f>
        <v>0</v>
      </c>
      <c r="C200" s="10" t="str">
        <f>General_Ledger!B193</f>
        <v/>
      </c>
      <c r="D200" s="10">
        <f>General_Ledger!A193</f>
        <v>0</v>
      </c>
      <c r="E200" s="10">
        <f>General_Ledger!C193</f>
        <v>0</v>
      </c>
      <c r="F200" s="10">
        <f>General_Ledger!I193</f>
        <v>0</v>
      </c>
      <c r="G200" s="10" t="str">
        <f t="shared" si="5"/>
        <v>TZS</v>
      </c>
      <c r="H200" s="11">
        <f>General_Ledger!L193</f>
        <v>0</v>
      </c>
      <c r="I200" s="11" t="str">
        <f>General_Ledger!N193</f>
        <v/>
      </c>
      <c r="J200" s="11" t="str">
        <f>General_Ledger!O193</f>
        <v/>
      </c>
      <c r="K200" s="10">
        <f>General_Ledger!R193</f>
        <v>0</v>
      </c>
      <c r="L200" s="10">
        <f>General_Ledger!U193</f>
        <v>0</v>
      </c>
      <c r="M200" s="10">
        <f>General_Ledger!T193</f>
        <v>0</v>
      </c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>
        <f>General_Ledger!E194</f>
        <v>0</v>
      </c>
      <c r="C201" s="10" t="str">
        <f>General_Ledger!B194</f>
        <v/>
      </c>
      <c r="D201" s="10">
        <f>General_Ledger!A194</f>
        <v>0</v>
      </c>
      <c r="E201" s="10">
        <f>General_Ledger!C194</f>
        <v>0</v>
      </c>
      <c r="F201" s="10">
        <f>General_Ledger!I194</f>
        <v>0</v>
      </c>
      <c r="G201" s="10" t="str">
        <f t="shared" ref="G201:G208" si="6">"TZS"</f>
        <v>TZS</v>
      </c>
      <c r="H201" s="11">
        <f>General_Ledger!L194</f>
        <v>0</v>
      </c>
      <c r="I201" s="11" t="str">
        <f>General_Ledger!N194</f>
        <v/>
      </c>
      <c r="J201" s="11" t="str">
        <f>General_Ledger!O194</f>
        <v/>
      </c>
      <c r="K201" s="10">
        <f>General_Ledger!R194</f>
        <v>0</v>
      </c>
      <c r="L201" s="10">
        <f>General_Ledger!U194</f>
        <v>0</v>
      </c>
      <c r="M201" s="10">
        <f>General_Ledger!T194</f>
        <v>0</v>
      </c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>
        <f>General_Ledger!E195</f>
        <v>0</v>
      </c>
      <c r="C202" s="10" t="str">
        <f>General_Ledger!B195</f>
        <v/>
      </c>
      <c r="D202" s="10">
        <f>General_Ledger!A195</f>
        <v>0</v>
      </c>
      <c r="E202" s="10">
        <f>General_Ledger!C195</f>
        <v>0</v>
      </c>
      <c r="F202" s="10">
        <f>General_Ledger!I195</f>
        <v>0</v>
      </c>
      <c r="G202" s="10" t="str">
        <f t="shared" si="6"/>
        <v>TZS</v>
      </c>
      <c r="H202" s="11">
        <f>General_Ledger!L195</f>
        <v>0</v>
      </c>
      <c r="I202" s="11" t="str">
        <f>General_Ledger!N195</f>
        <v/>
      </c>
      <c r="J202" s="11" t="str">
        <f>General_Ledger!O195</f>
        <v/>
      </c>
      <c r="K202" s="10">
        <f>General_Ledger!R195</f>
        <v>0</v>
      </c>
      <c r="L202" s="10">
        <f>General_Ledger!U195</f>
        <v>0</v>
      </c>
      <c r="M202" s="10">
        <f>General_Ledger!T195</f>
        <v>0</v>
      </c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>
        <f>General_Ledger!E196</f>
        <v>0</v>
      </c>
      <c r="C203" s="10" t="str">
        <f>General_Ledger!B196</f>
        <v/>
      </c>
      <c r="D203" s="10">
        <f>General_Ledger!A196</f>
        <v>0</v>
      </c>
      <c r="E203" s="10">
        <f>General_Ledger!C196</f>
        <v>0</v>
      </c>
      <c r="F203" s="10">
        <f>General_Ledger!I196</f>
        <v>0</v>
      </c>
      <c r="G203" s="10" t="str">
        <f t="shared" si="6"/>
        <v>TZS</v>
      </c>
      <c r="H203" s="11">
        <f>General_Ledger!L196</f>
        <v>0</v>
      </c>
      <c r="I203" s="11" t="str">
        <f>General_Ledger!N196</f>
        <v/>
      </c>
      <c r="J203" s="11" t="str">
        <f>General_Ledger!O196</f>
        <v/>
      </c>
      <c r="K203" s="10">
        <f>General_Ledger!R196</f>
        <v>0</v>
      </c>
      <c r="L203" s="10">
        <f>General_Ledger!U196</f>
        <v>0</v>
      </c>
      <c r="M203" s="10">
        <f>General_Ledger!T196</f>
        <v>0</v>
      </c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>
        <f>General_Ledger!E197</f>
        <v>0</v>
      </c>
      <c r="C204" s="10" t="str">
        <f>General_Ledger!B197</f>
        <v/>
      </c>
      <c r="D204" s="10">
        <f>General_Ledger!A197</f>
        <v>0</v>
      </c>
      <c r="E204" s="10">
        <f>General_Ledger!C197</f>
        <v>0</v>
      </c>
      <c r="F204" s="10">
        <f>General_Ledger!I197</f>
        <v>0</v>
      </c>
      <c r="G204" s="10" t="str">
        <f t="shared" si="6"/>
        <v>TZS</v>
      </c>
      <c r="H204" s="11">
        <f>General_Ledger!L197</f>
        <v>0</v>
      </c>
      <c r="I204" s="11" t="str">
        <f>General_Ledger!N197</f>
        <v/>
      </c>
      <c r="J204" s="11" t="str">
        <f>General_Ledger!O197</f>
        <v/>
      </c>
      <c r="K204" s="10">
        <f>General_Ledger!R197</f>
        <v>0</v>
      </c>
      <c r="L204" s="10">
        <f>General_Ledger!U197</f>
        <v>0</v>
      </c>
      <c r="M204" s="10">
        <f>General_Ledger!T197</f>
        <v>0</v>
      </c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>
        <f>General_Ledger!E198</f>
        <v>0</v>
      </c>
      <c r="C205" s="10" t="str">
        <f>General_Ledger!B198</f>
        <v/>
      </c>
      <c r="D205" s="10">
        <f>General_Ledger!A198</f>
        <v>0</v>
      </c>
      <c r="E205" s="10">
        <f>General_Ledger!C198</f>
        <v>0</v>
      </c>
      <c r="F205" s="10">
        <f>General_Ledger!I198</f>
        <v>0</v>
      </c>
      <c r="G205" s="10" t="str">
        <f t="shared" si="6"/>
        <v>TZS</v>
      </c>
      <c r="H205" s="11">
        <f>General_Ledger!L198</f>
        <v>0</v>
      </c>
      <c r="I205" s="11" t="str">
        <f>General_Ledger!N198</f>
        <v/>
      </c>
      <c r="J205" s="11" t="str">
        <f>General_Ledger!O198</f>
        <v/>
      </c>
      <c r="K205" s="10">
        <f>General_Ledger!R198</f>
        <v>0</v>
      </c>
      <c r="L205" s="10">
        <f>General_Ledger!U198</f>
        <v>0</v>
      </c>
      <c r="M205" s="10">
        <f>General_Ledger!T198</f>
        <v>0</v>
      </c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>
        <f>General_Ledger!E199</f>
        <v>0</v>
      </c>
      <c r="C206" s="10" t="str">
        <f>General_Ledger!B199</f>
        <v/>
      </c>
      <c r="D206" s="10">
        <f>General_Ledger!A199</f>
        <v>0</v>
      </c>
      <c r="E206" s="10">
        <f>General_Ledger!C199</f>
        <v>0</v>
      </c>
      <c r="F206" s="10">
        <f>General_Ledger!I199</f>
        <v>0</v>
      </c>
      <c r="G206" s="10" t="str">
        <f t="shared" si="6"/>
        <v>TZS</v>
      </c>
      <c r="H206" s="11">
        <f>General_Ledger!L199</f>
        <v>0</v>
      </c>
      <c r="I206" s="11" t="str">
        <f>General_Ledger!N199</f>
        <v/>
      </c>
      <c r="J206" s="11" t="str">
        <f>General_Ledger!O199</f>
        <v/>
      </c>
      <c r="K206" s="10">
        <f>General_Ledger!R199</f>
        <v>0</v>
      </c>
      <c r="L206" s="10">
        <f>General_Ledger!U199</f>
        <v>0</v>
      </c>
      <c r="M206" s="10">
        <f>General_Ledger!T199</f>
        <v>0</v>
      </c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>
        <f>General_Ledger!E200</f>
        <v>0</v>
      </c>
      <c r="C207" s="10" t="str">
        <f>General_Ledger!B200</f>
        <v/>
      </c>
      <c r="D207" s="10">
        <f>General_Ledger!A200</f>
        <v>0</v>
      </c>
      <c r="E207" s="10">
        <f>General_Ledger!C200</f>
        <v>0</v>
      </c>
      <c r="F207" s="10">
        <f>General_Ledger!I200</f>
        <v>0</v>
      </c>
      <c r="G207" s="10" t="str">
        <f t="shared" si="6"/>
        <v>TZS</v>
      </c>
      <c r="H207" s="11">
        <f>General_Ledger!L200</f>
        <v>0</v>
      </c>
      <c r="I207" s="11" t="str">
        <f>General_Ledger!N200</f>
        <v/>
      </c>
      <c r="J207" s="11" t="str">
        <f>General_Ledger!O200</f>
        <v/>
      </c>
      <c r="K207" s="10">
        <f>General_Ledger!R200</f>
        <v>0</v>
      </c>
      <c r="L207" s="10">
        <f>General_Ledger!U200</f>
        <v>0</v>
      </c>
      <c r="M207" s="10">
        <f>General_Ledger!T200</f>
        <v>0</v>
      </c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>
        <f>General_Ledger!E201</f>
        <v>0</v>
      </c>
      <c r="C208" s="10" t="str">
        <f>General_Ledger!B201</f>
        <v/>
      </c>
      <c r="D208" s="10">
        <f>General_Ledger!A201</f>
        <v>0</v>
      </c>
      <c r="E208" s="10">
        <f>General_Ledger!C201</f>
        <v>0</v>
      </c>
      <c r="F208" s="10">
        <f>General_Ledger!I201</f>
        <v>0</v>
      </c>
      <c r="G208" s="10" t="str">
        <f t="shared" si="6"/>
        <v>TZS</v>
      </c>
      <c r="H208" s="11">
        <f>General_Ledger!L201</f>
        <v>0</v>
      </c>
      <c r="I208" s="11" t="str">
        <f>General_Ledger!N201</f>
        <v/>
      </c>
      <c r="J208" s="11" t="str">
        <f>General_Ledger!O201</f>
        <v/>
      </c>
      <c r="K208" s="10">
        <f>General_Ledger!R201</f>
        <v>0</v>
      </c>
      <c r="L208" s="10">
        <f>General_Ledger!U201</f>
        <v>0</v>
      </c>
      <c r="M208" s="10">
        <f>General_Ledger!T201</f>
        <v>0</v>
      </c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B21" sqref="B21"/>
    </sheetView>
  </sheetViews>
  <sheetFormatPr defaultColWidth="9" defaultRowHeight="14"/>
  <cols>
    <col min="1" max="14" width="16" customWidth="1"/>
  </cols>
  <sheetData>
    <row r="1" spans="1:21">
      <c r="A1" s="9" t="s">
        <v>3</v>
      </c>
      <c r="B1" s="9" t="s">
        <v>4</v>
      </c>
      <c r="C1" s="9" t="s">
        <v>5</v>
      </c>
      <c r="D1" s="9" t="s">
        <v>6</v>
      </c>
      <c r="E1" s="9" t="s">
        <v>7</v>
      </c>
      <c r="F1" s="9" t="s">
        <v>10</v>
      </c>
      <c r="G1" s="9" t="s">
        <v>8</v>
      </c>
      <c r="H1" s="9" t="s">
        <v>190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s="10" t="s">
        <v>13</v>
      </c>
      <c r="B2" s="11">
        <f>SUMIFS(Budget_Map!$L:$L,Budget_Map!$B:$B,A2)</f>
        <v>6800000</v>
      </c>
      <c r="C2" s="11">
        <f>SUMIFS(General_Ledger!$L:$L,General_Ledger!$H:$H,A2)</f>
        <v>250000</v>
      </c>
      <c r="D2" s="11">
        <f>SUMIFS(General_Ledger!$M:$M,General_Ledger!$H:$H,A2)+SUMIFS(Commitments!$J:$J,Commitments!$F:$F,A2)</f>
        <v>0</v>
      </c>
      <c r="E2" s="11">
        <f>B2-C2-D2</f>
        <v>6550000</v>
      </c>
      <c r="F2" s="11">
        <f>C2/Dashboard!$B$7</f>
        <v>75.9186152444579</v>
      </c>
      <c r="G2" s="12">
        <f>IF(B2=0,0,C2/B2)</f>
        <v>0.0367647058823529</v>
      </c>
      <c r="H2" s="10" t="str">
        <f>IF(E2&lt;0,"Over budget",IF(G2&gt;0.9,"Near budget limit","OK"))</f>
        <v>OK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16</v>
      </c>
      <c r="B3" s="11">
        <f>SUMIFS(Budget_Map!$L:$L,Budget_Map!$B:$B,A3)</f>
        <v>21130000</v>
      </c>
      <c r="C3" s="11">
        <f>SUMIFS(General_Ledger!$L:$L,General_Ledger!$H:$H,A3)</f>
        <v>0</v>
      </c>
      <c r="D3" s="11">
        <f>SUMIFS(General_Ledger!$M:$M,General_Ledger!$H:$H,A3)+SUMIFS(Commitments!$J:$J,Commitments!$F:$F,A3)</f>
        <v>0</v>
      </c>
      <c r="E3" s="11">
        <f>B3-C3-D3</f>
        <v>21130000</v>
      </c>
      <c r="F3" s="11">
        <f>C3/Dashboard!$B$7</f>
        <v>0</v>
      </c>
      <c r="G3" s="12">
        <f>IF(B3=0,0,C3/B3)</f>
        <v>0</v>
      </c>
      <c r="H3" s="10" t="str">
        <f>IF(E3&lt;0,"Over budget",IF(G3&gt;0.9,"Near budget limit","OK"))</f>
        <v>OK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19</v>
      </c>
      <c r="B4" s="11">
        <f>SUMIFS(Budget_Map!$L:$L,Budget_Map!$B:$B,A4)</f>
        <v>2950000</v>
      </c>
      <c r="C4" s="11">
        <f>SUMIFS(General_Ledger!$L:$L,General_Ledger!$H:$H,A4)</f>
        <v>50000</v>
      </c>
      <c r="D4" s="11">
        <f>SUMIFS(General_Ledger!$M:$M,General_Ledger!$H:$H,A4)+SUMIFS(Commitments!$J:$J,Commitments!$F:$F,A4)</f>
        <v>0</v>
      </c>
      <c r="E4" s="11">
        <f>B4-C4-D4</f>
        <v>2900000</v>
      </c>
      <c r="F4" s="11">
        <f>C4/Dashboard!$B$7</f>
        <v>15.1837230488916</v>
      </c>
      <c r="G4" s="12">
        <f>IF(B4=0,0,C4/B4)</f>
        <v>0.0169491525423729</v>
      </c>
      <c r="H4" s="10" t="str">
        <f>IF(E4&lt;0,"Over budget",IF(G4&gt;0.9,"Near budget limit","OK"))</f>
        <v>OK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21</v>
      </c>
      <c r="B5" s="11">
        <f>SUMIFS(Budget_Map!$L:$L,Budget_Map!$B:$B,A5)</f>
        <v>1624288</v>
      </c>
      <c r="C5" s="11">
        <f>SUMIFS(General_Ledger!$L:$L,General_Ledger!$H:$H,A5)</f>
        <v>0</v>
      </c>
      <c r="D5" s="11">
        <f>SUMIFS(General_Ledger!$M:$M,General_Ledger!$H:$H,A5)+SUMIFS(Commitments!$J:$J,Commitments!$F:$F,A5)</f>
        <v>0</v>
      </c>
      <c r="E5" s="11">
        <f>B5-C5-D5</f>
        <v>1624288</v>
      </c>
      <c r="F5" s="11">
        <f>C5/Dashboard!$B$7</f>
        <v>0</v>
      </c>
      <c r="G5" s="12">
        <f>IF(B5=0,0,C5/B5)</f>
        <v>0</v>
      </c>
      <c r="H5" s="10" t="str">
        <f>IF(E5&lt;0,"Over budget",IF(G5&gt;0.9,"Near budget limit","OK"))</f>
        <v>OK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1"/>
      <c r="C6" s="11"/>
      <c r="D6" s="11"/>
      <c r="E6" s="11"/>
      <c r="F6" s="1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1"/>
      <c r="C7" s="11"/>
      <c r="D7" s="11"/>
      <c r="E7" s="11"/>
      <c r="F7" s="11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3" t="s">
        <v>248</v>
      </c>
      <c r="B8" s="14"/>
      <c r="C8" s="14"/>
      <c r="D8" s="14"/>
      <c r="E8" s="14"/>
      <c r="F8" s="14"/>
      <c r="G8" s="13"/>
      <c r="H8" s="13"/>
      <c r="I8" s="13"/>
      <c r="J8" s="13"/>
      <c r="K8" s="13"/>
      <c r="L8" s="13"/>
      <c r="M8" s="13"/>
      <c r="N8" s="13"/>
      <c r="O8" s="10"/>
      <c r="P8" s="10"/>
      <c r="Q8" s="10"/>
      <c r="R8" s="10"/>
      <c r="S8" s="10"/>
      <c r="T8" s="10"/>
      <c r="U8" s="10"/>
    </row>
    <row r="9" ht="26" spans="1:21">
      <c r="A9" s="15" t="s">
        <v>179</v>
      </c>
      <c r="B9" s="16" t="s">
        <v>249</v>
      </c>
      <c r="C9" s="16" t="s">
        <v>250</v>
      </c>
      <c r="D9" s="16" t="s">
        <v>251</v>
      </c>
      <c r="E9" s="16" t="s">
        <v>252</v>
      </c>
      <c r="F9" s="16" t="s">
        <v>253</v>
      </c>
      <c r="G9" s="15" t="s">
        <v>254</v>
      </c>
      <c r="H9" s="15" t="s">
        <v>255</v>
      </c>
      <c r="I9" s="15" t="s">
        <v>256</v>
      </c>
      <c r="J9" s="15" t="s">
        <v>257</v>
      </c>
      <c r="K9" s="15" t="s">
        <v>258</v>
      </c>
      <c r="L9" s="15" t="s">
        <v>259</v>
      </c>
      <c r="M9" s="15" t="s">
        <v>260</v>
      </c>
      <c r="N9" s="15" t="s">
        <v>261</v>
      </c>
      <c r="O9" s="10"/>
      <c r="P9" s="10"/>
      <c r="Q9" s="10"/>
      <c r="R9" s="10"/>
      <c r="S9" s="10"/>
      <c r="T9" s="10"/>
      <c r="U9" s="10"/>
    </row>
    <row r="10" spans="1:21">
      <c r="A10" s="10" t="s">
        <v>262</v>
      </c>
      <c r="B10" s="11">
        <f>SUMIFS(General_Ledger!$L:$L,General_Ledger!$B:$B,A10,General_Ledger!$H:$H,"Personnel")</f>
        <v>0</v>
      </c>
      <c r="C10" s="11">
        <f>SUMIFS(General_Ledger!$L:$L,General_Ledger!$B:$B,A10,General_Ledger!$H:$H,"Programme Implementation")</f>
        <v>0</v>
      </c>
      <c r="D10" s="11">
        <f>SUMIFS(General_Ledger!$L:$L,General_Ledger!$B:$B,A10,General_Ledger!$H:$H,"Monitoring and Evaluation")</f>
        <v>0</v>
      </c>
      <c r="E10" s="11">
        <f>SUMIFS(General_Ledger!$L:$L,General_Ledger!$B:$B,A10,General_Ledger!$H:$H,"Overhead")</f>
        <v>0</v>
      </c>
      <c r="F10" s="11">
        <f t="shared" ref="F10:F21" si="0">SUM(B10:E10)</f>
        <v>0</v>
      </c>
      <c r="G10" s="11">
        <f>SUMIFS(General_Ledger!$M:$M,General_Ledger!$B:$B,A10,General_Ledger!$H:$H,"Personnel")</f>
        <v>0</v>
      </c>
      <c r="H10" s="11">
        <f>SUMIFS(General_Ledger!$M:$M,General_Ledger!$B:$B,A10,General_Ledger!$H:$H,"Programme Implementation")</f>
        <v>0</v>
      </c>
      <c r="I10" s="11">
        <f>SUMIFS(General_Ledger!$M:$M,General_Ledger!$B:$B,A10,General_Ledger!$H:$H,"Monitoring and Evaluation")</f>
        <v>0</v>
      </c>
      <c r="J10" s="11">
        <f>SUMIFS(General_Ledger!$M:$M,General_Ledger!$B:$B,A10,General_Ledger!$H:$H,"Overhead")</f>
        <v>0</v>
      </c>
      <c r="K10" s="11">
        <f t="shared" ref="K10:K21" si="1">SUM(G10:J10)</f>
        <v>0</v>
      </c>
      <c r="L10" s="11">
        <f>Dashboard!$B$8</f>
        <v>32504288</v>
      </c>
      <c r="M10" s="11">
        <f t="shared" ref="M10:M21" si="2">L10-F10-K10</f>
        <v>32504288</v>
      </c>
      <c r="N10" s="12">
        <f t="shared" ref="N10:N21" si="3">IF(L10=0,0,F10/L10)</f>
        <v>0</v>
      </c>
      <c r="O10" s="10"/>
      <c r="P10" s="10"/>
      <c r="Q10" s="10"/>
      <c r="R10" s="10"/>
      <c r="S10" s="10"/>
      <c r="T10" s="10"/>
      <c r="U10" s="10"/>
    </row>
    <row r="11" spans="1:21">
      <c r="A11" s="10" t="s">
        <v>263</v>
      </c>
      <c r="B11" s="11">
        <f>SUMIFS(General_Ledger!$L:$L,General_Ledger!$B:$B,A11,General_Ledger!$H:$H,"Personnel")</f>
        <v>0</v>
      </c>
      <c r="C11" s="11">
        <f>SUMIFS(General_Ledger!$L:$L,General_Ledger!$B:$B,A11,General_Ledger!$H:$H,"Programme Implementation")</f>
        <v>0</v>
      </c>
      <c r="D11" s="11">
        <f>SUMIFS(General_Ledger!$L:$L,General_Ledger!$B:$B,A11,General_Ledger!$H:$H,"Monitoring and Evaluation")</f>
        <v>0</v>
      </c>
      <c r="E11" s="11">
        <f>SUMIFS(General_Ledger!$L:$L,General_Ledger!$B:$B,A11,General_Ledger!$H:$H,"Overhead")</f>
        <v>0</v>
      </c>
      <c r="F11" s="11">
        <f t="shared" si="0"/>
        <v>0</v>
      </c>
      <c r="G11" s="11">
        <f>SUMIFS(General_Ledger!$M:$M,General_Ledger!$B:$B,A11,General_Ledger!$H:$H,"Personnel")</f>
        <v>0</v>
      </c>
      <c r="H11" s="11">
        <f>SUMIFS(General_Ledger!$M:$M,General_Ledger!$B:$B,A11,General_Ledger!$H:$H,"Programme Implementation")</f>
        <v>0</v>
      </c>
      <c r="I11" s="11">
        <f>SUMIFS(General_Ledger!$M:$M,General_Ledger!$B:$B,A11,General_Ledger!$H:$H,"Monitoring and Evaluation")</f>
        <v>0</v>
      </c>
      <c r="J11" s="11">
        <f>SUMIFS(General_Ledger!$M:$M,General_Ledger!$B:$B,A11,General_Ledger!$H:$H,"Overhead")</f>
        <v>0</v>
      </c>
      <c r="K11" s="11">
        <f t="shared" si="1"/>
        <v>0</v>
      </c>
      <c r="L11" s="11">
        <f>Dashboard!$B$8</f>
        <v>32504288</v>
      </c>
      <c r="M11" s="11">
        <f t="shared" si="2"/>
        <v>32504288</v>
      </c>
      <c r="N11" s="12">
        <f t="shared" si="3"/>
        <v>0</v>
      </c>
      <c r="O11" s="10"/>
      <c r="P11" s="10"/>
      <c r="Q11" s="10"/>
      <c r="R11" s="10"/>
      <c r="S11" s="10"/>
      <c r="T11" s="10"/>
      <c r="U11" s="10"/>
    </row>
    <row r="12" spans="1:21">
      <c r="A12" s="10" t="s">
        <v>264</v>
      </c>
      <c r="B12" s="11">
        <f>SUMIFS(General_Ledger!$L:$L,General_Ledger!$B:$B,A12,General_Ledger!$H:$H,"Personnel")</f>
        <v>0</v>
      </c>
      <c r="C12" s="11">
        <f>SUMIFS(General_Ledger!$L:$L,General_Ledger!$B:$B,A12,General_Ledger!$H:$H,"Programme Implementation")</f>
        <v>0</v>
      </c>
      <c r="D12" s="11">
        <f>SUMIFS(General_Ledger!$L:$L,General_Ledger!$B:$B,A12,General_Ledger!$H:$H,"Monitoring and Evaluation")</f>
        <v>0</v>
      </c>
      <c r="E12" s="11">
        <f>SUMIFS(General_Ledger!$L:$L,General_Ledger!$B:$B,A12,General_Ledger!$H:$H,"Overhead")</f>
        <v>0</v>
      </c>
      <c r="F12" s="11">
        <f t="shared" si="0"/>
        <v>0</v>
      </c>
      <c r="G12" s="11">
        <f>SUMIFS(General_Ledger!$M:$M,General_Ledger!$B:$B,A12,General_Ledger!$H:$H,"Personnel")</f>
        <v>0</v>
      </c>
      <c r="H12" s="11">
        <f>SUMIFS(General_Ledger!$M:$M,General_Ledger!$B:$B,A12,General_Ledger!$H:$H,"Programme Implementation")</f>
        <v>0</v>
      </c>
      <c r="I12" s="11">
        <f>SUMIFS(General_Ledger!$M:$M,General_Ledger!$B:$B,A12,General_Ledger!$H:$H,"Monitoring and Evaluation")</f>
        <v>0</v>
      </c>
      <c r="J12" s="11">
        <f>SUMIFS(General_Ledger!$M:$M,General_Ledger!$B:$B,A12,General_Ledger!$H:$H,"Overhead")</f>
        <v>0</v>
      </c>
      <c r="K12" s="11">
        <f t="shared" si="1"/>
        <v>0</v>
      </c>
      <c r="L12" s="11">
        <f>Dashboard!$B$8</f>
        <v>32504288</v>
      </c>
      <c r="M12" s="11">
        <f t="shared" si="2"/>
        <v>32504288</v>
      </c>
      <c r="N12" s="12">
        <f t="shared" si="3"/>
        <v>0</v>
      </c>
      <c r="O12" s="10"/>
      <c r="P12" s="10"/>
      <c r="Q12" s="10"/>
      <c r="R12" s="10"/>
      <c r="S12" s="10"/>
      <c r="T12" s="10"/>
      <c r="U12" s="10"/>
    </row>
    <row r="13" spans="1:21">
      <c r="A13" s="10" t="s">
        <v>265</v>
      </c>
      <c r="B13" s="11">
        <f>SUMIFS(General_Ledger!$L:$L,General_Ledger!$B:$B,A13,General_Ledger!$H:$H,"Personnel")</f>
        <v>0</v>
      </c>
      <c r="C13" s="11">
        <f>SUMIFS(General_Ledger!$L:$L,General_Ledger!$B:$B,A13,General_Ledger!$H:$H,"Programme Implementation")</f>
        <v>0</v>
      </c>
      <c r="D13" s="11">
        <f>SUMIFS(General_Ledger!$L:$L,General_Ledger!$B:$B,A13,General_Ledger!$H:$H,"Monitoring and Evaluation")</f>
        <v>0</v>
      </c>
      <c r="E13" s="11">
        <f>SUMIFS(General_Ledger!$L:$L,General_Ledger!$B:$B,A13,General_Ledger!$H:$H,"Overhead")</f>
        <v>0</v>
      </c>
      <c r="F13" s="11">
        <f t="shared" si="0"/>
        <v>0</v>
      </c>
      <c r="G13" s="11">
        <f>SUMIFS(General_Ledger!$M:$M,General_Ledger!$B:$B,A13,General_Ledger!$H:$H,"Personnel")</f>
        <v>0</v>
      </c>
      <c r="H13" s="11">
        <f>SUMIFS(General_Ledger!$M:$M,General_Ledger!$B:$B,A13,General_Ledger!$H:$H,"Programme Implementation")</f>
        <v>0</v>
      </c>
      <c r="I13" s="11">
        <f>SUMIFS(General_Ledger!$M:$M,General_Ledger!$B:$B,A13,General_Ledger!$H:$H,"Monitoring and Evaluation")</f>
        <v>0</v>
      </c>
      <c r="J13" s="11">
        <f>SUMIFS(General_Ledger!$M:$M,General_Ledger!$B:$B,A13,General_Ledger!$H:$H,"Overhead")</f>
        <v>0</v>
      </c>
      <c r="K13" s="11">
        <f t="shared" si="1"/>
        <v>0</v>
      </c>
      <c r="L13" s="11">
        <f>Dashboard!$B$8</f>
        <v>32504288</v>
      </c>
      <c r="M13" s="11">
        <f t="shared" si="2"/>
        <v>32504288</v>
      </c>
      <c r="N13" s="12">
        <f t="shared" si="3"/>
        <v>0</v>
      </c>
      <c r="O13" s="10"/>
      <c r="P13" s="10"/>
      <c r="Q13" s="10"/>
      <c r="R13" s="10"/>
      <c r="S13" s="10"/>
      <c r="T13" s="10"/>
      <c r="U13" s="10"/>
    </row>
    <row r="14" spans="1:21">
      <c r="A14" s="10" t="s">
        <v>266</v>
      </c>
      <c r="B14" s="11">
        <f>SUMIFS(General_Ledger!$L:$L,General_Ledger!$B:$B,A14,General_Ledger!$H:$H,"Personnel")</f>
        <v>0</v>
      </c>
      <c r="C14" s="11">
        <f>SUMIFS(General_Ledger!$L:$L,General_Ledger!$B:$B,A14,General_Ledger!$H:$H,"Programme Implementation")</f>
        <v>0</v>
      </c>
      <c r="D14" s="11">
        <f>SUMIFS(General_Ledger!$L:$L,General_Ledger!$B:$B,A14,General_Ledger!$H:$H,"Monitoring and Evaluation")</f>
        <v>0</v>
      </c>
      <c r="E14" s="11">
        <f>SUMIFS(General_Ledger!$L:$L,General_Ledger!$B:$B,A14,General_Ledger!$H:$H,"Overhead")</f>
        <v>0</v>
      </c>
      <c r="F14" s="11">
        <f t="shared" si="0"/>
        <v>0</v>
      </c>
      <c r="G14" s="11">
        <f>SUMIFS(General_Ledger!$M:$M,General_Ledger!$B:$B,A14,General_Ledger!$H:$H,"Personnel")</f>
        <v>0</v>
      </c>
      <c r="H14" s="11">
        <f>SUMIFS(General_Ledger!$M:$M,General_Ledger!$B:$B,A14,General_Ledger!$H:$H,"Programme Implementation")</f>
        <v>0</v>
      </c>
      <c r="I14" s="11">
        <f>SUMIFS(General_Ledger!$M:$M,General_Ledger!$B:$B,A14,General_Ledger!$H:$H,"Monitoring and Evaluation")</f>
        <v>0</v>
      </c>
      <c r="J14" s="11">
        <f>SUMIFS(General_Ledger!$M:$M,General_Ledger!$B:$B,A14,General_Ledger!$H:$H,"Overhead")</f>
        <v>0</v>
      </c>
      <c r="K14" s="11">
        <f t="shared" si="1"/>
        <v>0</v>
      </c>
      <c r="L14" s="11">
        <f>Dashboard!$B$8</f>
        <v>32504288</v>
      </c>
      <c r="M14" s="11">
        <f t="shared" si="2"/>
        <v>32504288</v>
      </c>
      <c r="N14" s="12">
        <f t="shared" si="3"/>
        <v>0</v>
      </c>
      <c r="O14" s="10"/>
      <c r="P14" s="10"/>
      <c r="Q14" s="10"/>
      <c r="R14" s="10"/>
      <c r="S14" s="10"/>
      <c r="T14" s="10"/>
      <c r="U14" s="10"/>
    </row>
    <row r="15" spans="1:21">
      <c r="A15" s="10" t="s">
        <v>267</v>
      </c>
      <c r="B15" s="11">
        <f>SUMIFS(General_Ledger!$L:$L,General_Ledger!$B:$B,A15,General_Ledger!$H:$H,"Personnel")</f>
        <v>0</v>
      </c>
      <c r="C15" s="11">
        <f>SUMIFS(General_Ledger!$L:$L,General_Ledger!$B:$B,A15,General_Ledger!$H:$H,"Programme Implementation")</f>
        <v>0</v>
      </c>
      <c r="D15" s="11">
        <f>SUMIFS(General_Ledger!$L:$L,General_Ledger!$B:$B,A15,General_Ledger!$H:$H,"Monitoring and Evaluation")</f>
        <v>0</v>
      </c>
      <c r="E15" s="11">
        <f>SUMIFS(General_Ledger!$L:$L,General_Ledger!$B:$B,A15,General_Ledger!$H:$H,"Overhead")</f>
        <v>0</v>
      </c>
      <c r="F15" s="11">
        <f t="shared" si="0"/>
        <v>0</v>
      </c>
      <c r="G15" s="11">
        <f>SUMIFS(General_Ledger!$M:$M,General_Ledger!$B:$B,A15,General_Ledger!$H:$H,"Personnel")</f>
        <v>0</v>
      </c>
      <c r="H15" s="11">
        <f>SUMIFS(General_Ledger!$M:$M,General_Ledger!$B:$B,A15,General_Ledger!$H:$H,"Programme Implementation")</f>
        <v>0</v>
      </c>
      <c r="I15" s="11">
        <f>SUMIFS(General_Ledger!$M:$M,General_Ledger!$B:$B,A15,General_Ledger!$H:$H,"Monitoring and Evaluation")</f>
        <v>0</v>
      </c>
      <c r="J15" s="11">
        <f>SUMIFS(General_Ledger!$M:$M,General_Ledger!$B:$B,A15,General_Ledger!$H:$H,"Overhead")</f>
        <v>0</v>
      </c>
      <c r="K15" s="11">
        <f t="shared" si="1"/>
        <v>0</v>
      </c>
      <c r="L15" s="11">
        <f>Dashboard!$B$8</f>
        <v>32504288</v>
      </c>
      <c r="M15" s="11">
        <f t="shared" si="2"/>
        <v>32504288</v>
      </c>
      <c r="N15" s="12">
        <f t="shared" si="3"/>
        <v>0</v>
      </c>
      <c r="O15" s="10"/>
      <c r="P15" s="10"/>
      <c r="Q15" s="10"/>
      <c r="R15" s="10"/>
      <c r="S15" s="10"/>
      <c r="T15" s="10"/>
      <c r="U15" s="10"/>
    </row>
    <row r="16" spans="1:21">
      <c r="A16" s="10" t="s">
        <v>268</v>
      </c>
      <c r="B16" s="11">
        <f>SUMIFS(General_Ledger!$L:$L,General_Ledger!$B:$B,A16,General_Ledger!$H:$H,"Personnel")</f>
        <v>250000</v>
      </c>
      <c r="C16" s="11">
        <f>SUMIFS(General_Ledger!$L:$L,General_Ledger!$B:$B,A16,General_Ledger!$H:$H,"Programme Implementation")</f>
        <v>0</v>
      </c>
      <c r="D16" s="11">
        <f>SUMIFS(General_Ledger!$L:$L,General_Ledger!$B:$B,A16,General_Ledger!$H:$H,"Monitoring and Evaluation")</f>
        <v>0</v>
      </c>
      <c r="E16" s="11">
        <f>SUMIFS(General_Ledger!$L:$L,General_Ledger!$B:$B,A16,General_Ledger!$H:$H,"Overhead")</f>
        <v>0</v>
      </c>
      <c r="F16" s="11">
        <f t="shared" si="0"/>
        <v>250000</v>
      </c>
      <c r="G16" s="11">
        <f>SUMIFS(General_Ledger!$M:$M,General_Ledger!$B:$B,A16,General_Ledger!$H:$H,"Personnel")</f>
        <v>0</v>
      </c>
      <c r="H16" s="11">
        <f>SUMIFS(General_Ledger!$M:$M,General_Ledger!$B:$B,A16,General_Ledger!$H:$H,"Programme Implementation")</f>
        <v>0</v>
      </c>
      <c r="I16" s="11">
        <f>SUMIFS(General_Ledger!$M:$M,General_Ledger!$B:$B,A16,General_Ledger!$H:$H,"Monitoring and Evaluation")</f>
        <v>0</v>
      </c>
      <c r="J16" s="11">
        <f>SUMIFS(General_Ledger!$M:$M,General_Ledger!$B:$B,A16,General_Ledger!$H:$H,"Overhead")</f>
        <v>0</v>
      </c>
      <c r="K16" s="11">
        <f t="shared" si="1"/>
        <v>0</v>
      </c>
      <c r="L16" s="11">
        <f>Dashboard!$B$8</f>
        <v>32504288</v>
      </c>
      <c r="M16" s="11">
        <f t="shared" si="2"/>
        <v>32254288</v>
      </c>
      <c r="N16" s="12">
        <f t="shared" si="3"/>
        <v>0.00769129291495325</v>
      </c>
      <c r="O16" s="10"/>
      <c r="P16" s="10"/>
      <c r="Q16" s="10"/>
      <c r="R16" s="10"/>
      <c r="S16" s="10"/>
      <c r="T16" s="10"/>
      <c r="U16" s="10"/>
    </row>
    <row r="17" spans="1:21">
      <c r="A17" s="10" t="s">
        <v>269</v>
      </c>
      <c r="B17" s="11">
        <f>SUMIFS(General_Ledger!$L:$L,General_Ledger!$B:$B,A17,General_Ledger!$H:$H,"Personnel")</f>
        <v>0</v>
      </c>
      <c r="C17" s="11">
        <f>SUMIFS(General_Ledger!$L:$L,General_Ledger!$B:$B,A17,General_Ledger!$H:$H,"Programme Implementation")</f>
        <v>0</v>
      </c>
      <c r="D17" s="11">
        <f>SUMIFS(General_Ledger!$L:$L,General_Ledger!$B:$B,A17,General_Ledger!$H:$H,"Monitoring and Evaluation")</f>
        <v>0</v>
      </c>
      <c r="E17" s="11">
        <f>SUMIFS(General_Ledger!$L:$L,General_Ledger!$B:$B,A17,General_Ledger!$H:$H,"Overhead")</f>
        <v>0</v>
      </c>
      <c r="F17" s="11">
        <f t="shared" si="0"/>
        <v>0</v>
      </c>
      <c r="G17" s="11">
        <f>SUMIFS(General_Ledger!$M:$M,General_Ledger!$B:$B,A17,General_Ledger!$H:$H,"Personnel")</f>
        <v>0</v>
      </c>
      <c r="H17" s="11">
        <f>SUMIFS(General_Ledger!$M:$M,General_Ledger!$B:$B,A17,General_Ledger!$H:$H,"Programme Implementation")</f>
        <v>0</v>
      </c>
      <c r="I17" s="11">
        <f>SUMIFS(General_Ledger!$M:$M,General_Ledger!$B:$B,A17,General_Ledger!$H:$H,"Monitoring and Evaluation")</f>
        <v>0</v>
      </c>
      <c r="J17" s="11">
        <f>SUMIFS(General_Ledger!$M:$M,General_Ledger!$B:$B,A17,General_Ledger!$H:$H,"Overhead")</f>
        <v>0</v>
      </c>
      <c r="K17" s="11">
        <f t="shared" si="1"/>
        <v>0</v>
      </c>
      <c r="L17" s="11">
        <f>Dashboard!$B$8</f>
        <v>32504288</v>
      </c>
      <c r="M17" s="11">
        <f t="shared" si="2"/>
        <v>32504288</v>
      </c>
      <c r="N17" s="12">
        <f t="shared" si="3"/>
        <v>0</v>
      </c>
      <c r="O17" s="10"/>
      <c r="P17" s="10"/>
      <c r="Q17" s="10"/>
      <c r="R17" s="10"/>
      <c r="S17" s="10"/>
      <c r="T17" s="10"/>
      <c r="U17" s="10"/>
    </row>
    <row r="18" spans="1:21">
      <c r="A18" s="10" t="s">
        <v>270</v>
      </c>
      <c r="B18" s="11">
        <f>SUMIFS(General_Ledger!$L:$L,General_Ledger!$B:$B,A18,General_Ledger!$H:$H,"Personnel")</f>
        <v>0</v>
      </c>
      <c r="C18" s="11">
        <f>SUMIFS(General_Ledger!$L:$L,General_Ledger!$B:$B,A18,General_Ledger!$H:$H,"Programme Implementation")</f>
        <v>0</v>
      </c>
      <c r="D18" s="11">
        <f>SUMIFS(General_Ledger!$L:$L,General_Ledger!$B:$B,A18,General_Ledger!$H:$H,"Monitoring and Evaluation")</f>
        <v>0</v>
      </c>
      <c r="E18" s="11">
        <f>SUMIFS(General_Ledger!$L:$L,General_Ledger!$B:$B,A18,General_Ledger!$H:$H,"Overhead")</f>
        <v>0</v>
      </c>
      <c r="F18" s="11">
        <f t="shared" si="0"/>
        <v>0</v>
      </c>
      <c r="G18" s="11">
        <f>SUMIFS(General_Ledger!$M:$M,General_Ledger!$B:$B,A18,General_Ledger!$H:$H,"Personnel")</f>
        <v>0</v>
      </c>
      <c r="H18" s="11">
        <f>SUMIFS(General_Ledger!$M:$M,General_Ledger!$B:$B,A18,General_Ledger!$H:$H,"Programme Implementation")</f>
        <v>0</v>
      </c>
      <c r="I18" s="11">
        <f>SUMIFS(General_Ledger!$M:$M,General_Ledger!$B:$B,A18,General_Ledger!$H:$H,"Monitoring and Evaluation")</f>
        <v>0</v>
      </c>
      <c r="J18" s="11">
        <f>SUMIFS(General_Ledger!$M:$M,General_Ledger!$B:$B,A18,General_Ledger!$H:$H,"Overhead")</f>
        <v>0</v>
      </c>
      <c r="K18" s="11">
        <f t="shared" si="1"/>
        <v>0</v>
      </c>
      <c r="L18" s="11">
        <f>Dashboard!$B$8</f>
        <v>32504288</v>
      </c>
      <c r="M18" s="11">
        <f t="shared" si="2"/>
        <v>32504288</v>
      </c>
      <c r="N18" s="12">
        <f t="shared" si="3"/>
        <v>0</v>
      </c>
      <c r="O18" s="10"/>
      <c r="P18" s="10"/>
      <c r="Q18" s="10"/>
      <c r="R18" s="10"/>
      <c r="S18" s="10"/>
      <c r="T18" s="10"/>
      <c r="U18" s="10"/>
    </row>
    <row r="19" spans="1:21">
      <c r="A19" s="10" t="s">
        <v>271</v>
      </c>
      <c r="B19" s="11">
        <f>SUMIFS(General_Ledger!$L:$L,General_Ledger!$B:$B,A19,General_Ledger!$H:$H,"Personnel")</f>
        <v>0</v>
      </c>
      <c r="C19" s="11">
        <f>SUMIFS(General_Ledger!$L:$L,General_Ledger!$B:$B,A19,General_Ledger!$H:$H,"Programme Implementation")</f>
        <v>0</v>
      </c>
      <c r="D19" s="11">
        <f>SUMIFS(General_Ledger!$L:$L,General_Ledger!$B:$B,A19,General_Ledger!$H:$H,"Monitoring and Evaluation")</f>
        <v>0</v>
      </c>
      <c r="E19" s="11">
        <f>SUMIFS(General_Ledger!$L:$L,General_Ledger!$B:$B,A19,General_Ledger!$H:$H,"Overhead")</f>
        <v>0</v>
      </c>
      <c r="F19" s="11">
        <f t="shared" si="0"/>
        <v>0</v>
      </c>
      <c r="G19" s="11">
        <f>SUMIFS(General_Ledger!$M:$M,General_Ledger!$B:$B,A19,General_Ledger!$H:$H,"Personnel")</f>
        <v>0</v>
      </c>
      <c r="H19" s="11">
        <f>SUMIFS(General_Ledger!$M:$M,General_Ledger!$B:$B,A19,General_Ledger!$H:$H,"Programme Implementation")</f>
        <v>0</v>
      </c>
      <c r="I19" s="11">
        <f>SUMIFS(General_Ledger!$M:$M,General_Ledger!$B:$B,A19,General_Ledger!$H:$H,"Monitoring and Evaluation")</f>
        <v>0</v>
      </c>
      <c r="J19" s="11">
        <f>SUMIFS(General_Ledger!$M:$M,General_Ledger!$B:$B,A19,General_Ledger!$H:$H,"Overhead")</f>
        <v>0</v>
      </c>
      <c r="K19" s="11">
        <f t="shared" si="1"/>
        <v>0</v>
      </c>
      <c r="L19" s="11">
        <f>Dashboard!$B$8</f>
        <v>32504288</v>
      </c>
      <c r="M19" s="11">
        <f t="shared" si="2"/>
        <v>32504288</v>
      </c>
      <c r="N19" s="12">
        <f t="shared" si="3"/>
        <v>0</v>
      </c>
      <c r="O19" s="10"/>
      <c r="P19" s="10"/>
      <c r="Q19" s="10"/>
      <c r="R19" s="10"/>
      <c r="S19" s="10"/>
      <c r="T19" s="10"/>
      <c r="U19" s="10"/>
    </row>
    <row r="20" spans="1:21">
      <c r="A20" s="10" t="s">
        <v>272</v>
      </c>
      <c r="B20" s="11">
        <f>SUMIFS(General_Ledger!$L:$L,General_Ledger!$B:$B,A20,General_Ledger!$H:$H,"Personnel")</f>
        <v>0</v>
      </c>
      <c r="C20" s="11">
        <f>SUMIFS(General_Ledger!$L:$L,General_Ledger!$B:$B,A20,General_Ledger!$H:$H,"Programme Implementation")</f>
        <v>0</v>
      </c>
      <c r="D20" s="11">
        <f>SUMIFS(General_Ledger!$L:$L,General_Ledger!$B:$B,A20,General_Ledger!$H:$H,"Monitoring and Evaluation")</f>
        <v>0</v>
      </c>
      <c r="E20" s="11">
        <f>SUMIFS(General_Ledger!$L:$L,General_Ledger!$B:$B,A20,General_Ledger!$H:$H,"Overhead")</f>
        <v>0</v>
      </c>
      <c r="F20" s="11">
        <f t="shared" si="0"/>
        <v>0</v>
      </c>
      <c r="G20" s="11">
        <f>SUMIFS(General_Ledger!$M:$M,General_Ledger!$B:$B,A20,General_Ledger!$H:$H,"Personnel")</f>
        <v>0</v>
      </c>
      <c r="H20" s="11">
        <f>SUMIFS(General_Ledger!$M:$M,General_Ledger!$B:$B,A20,General_Ledger!$H:$H,"Programme Implementation")</f>
        <v>0</v>
      </c>
      <c r="I20" s="11">
        <f>SUMIFS(General_Ledger!$M:$M,General_Ledger!$B:$B,A20,General_Ledger!$H:$H,"Monitoring and Evaluation")</f>
        <v>0</v>
      </c>
      <c r="J20" s="11">
        <f>SUMIFS(General_Ledger!$M:$M,General_Ledger!$B:$B,A20,General_Ledger!$H:$H,"Overhead")</f>
        <v>0</v>
      </c>
      <c r="K20" s="11">
        <f t="shared" si="1"/>
        <v>0</v>
      </c>
      <c r="L20" s="11">
        <f>Dashboard!$B$8</f>
        <v>32504288</v>
      </c>
      <c r="M20" s="11">
        <f t="shared" si="2"/>
        <v>32504288</v>
      </c>
      <c r="N20" s="12">
        <f t="shared" si="3"/>
        <v>0</v>
      </c>
      <c r="O20" s="10"/>
      <c r="P20" s="10"/>
      <c r="Q20" s="10"/>
      <c r="R20" s="10"/>
      <c r="S20" s="10"/>
      <c r="T20" s="10"/>
      <c r="U20" s="10"/>
    </row>
    <row r="21" spans="1:21">
      <c r="A21" s="10" t="s">
        <v>273</v>
      </c>
      <c r="B21" s="11">
        <f>SUMIFS(General_Ledger!$L:$L,General_Ledger!$B:$B,A21,General_Ledger!$H:$H,"Personnel")</f>
        <v>0</v>
      </c>
      <c r="C21" s="11">
        <f>SUMIFS(General_Ledger!$L:$L,General_Ledger!$B:$B,A21,General_Ledger!$H:$H,"Programme Implementation")</f>
        <v>0</v>
      </c>
      <c r="D21" s="11">
        <f>SUMIFS(General_Ledger!$L:$L,General_Ledger!$B:$B,A21,General_Ledger!$H:$H,"Monitoring and Evaluation")</f>
        <v>0</v>
      </c>
      <c r="E21" s="11">
        <f>SUMIFS(General_Ledger!$L:$L,General_Ledger!$B:$B,A21,General_Ledger!$H:$H,"Overhead")</f>
        <v>0</v>
      </c>
      <c r="F21" s="11">
        <f t="shared" si="0"/>
        <v>0</v>
      </c>
      <c r="G21" s="11">
        <f>SUMIFS(General_Ledger!$M:$M,General_Ledger!$B:$B,A21,General_Ledger!$H:$H,"Personnel")</f>
        <v>0</v>
      </c>
      <c r="H21" s="11">
        <f>SUMIFS(General_Ledger!$M:$M,General_Ledger!$B:$B,A21,General_Ledger!$H:$H,"Programme Implementation")</f>
        <v>0</v>
      </c>
      <c r="I21" s="11">
        <f>SUMIFS(General_Ledger!$M:$M,General_Ledger!$B:$B,A21,General_Ledger!$H:$H,"Monitoring and Evaluation")</f>
        <v>0</v>
      </c>
      <c r="J21" s="11">
        <f>SUMIFS(General_Ledger!$M:$M,General_Ledger!$B:$B,A21,General_Ledger!$H:$H,"Overhead")</f>
        <v>0</v>
      </c>
      <c r="K21" s="11">
        <f t="shared" si="1"/>
        <v>0</v>
      </c>
      <c r="L21" s="11">
        <f>Dashboard!$B$8</f>
        <v>32504288</v>
      </c>
      <c r="M21" s="11">
        <f t="shared" si="2"/>
        <v>32504288</v>
      </c>
      <c r="N21" s="12">
        <f t="shared" si="3"/>
        <v>0</v>
      </c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selection activeCell="A1" sqref="A1"/>
    </sheetView>
  </sheetViews>
  <sheetFormatPr defaultColWidth="9" defaultRowHeight="14"/>
  <sheetData>
    <row r="1" ht="39" spans="1:21">
      <c r="A1" s="9" t="s">
        <v>45</v>
      </c>
      <c r="B1" s="9" t="s">
        <v>3</v>
      </c>
      <c r="C1" s="9" t="s">
        <v>190</v>
      </c>
      <c r="D1" s="9" t="s">
        <v>189</v>
      </c>
      <c r="E1" s="9" t="s">
        <v>187</v>
      </c>
      <c r="F1" s="9" t="s">
        <v>188</v>
      </c>
      <c r="G1" s="10"/>
      <c r="H1" s="10" t="s">
        <v>274</v>
      </c>
      <c r="I1" s="10" t="s">
        <v>275</v>
      </c>
      <c r="J1" s="10" t="s">
        <v>276</v>
      </c>
      <c r="K1" s="10" t="s">
        <v>277</v>
      </c>
      <c r="L1" s="10" t="s">
        <v>278</v>
      </c>
      <c r="M1" s="10" t="s">
        <v>279</v>
      </c>
      <c r="N1" s="10"/>
      <c r="O1" s="10"/>
      <c r="P1" s="10"/>
      <c r="Q1" s="10"/>
      <c r="R1" s="10"/>
      <c r="S1" s="10"/>
      <c r="T1" s="10"/>
      <c r="U1" s="10"/>
    </row>
    <row r="2" spans="1:21">
      <c r="A2" s="10" t="s">
        <v>57</v>
      </c>
      <c r="B2" s="10" t="s">
        <v>13</v>
      </c>
      <c r="C2" s="10" t="s">
        <v>280</v>
      </c>
      <c r="D2" s="10" t="s">
        <v>281</v>
      </c>
      <c r="E2" s="10" t="s">
        <v>193</v>
      </c>
      <c r="F2" s="10" t="s">
        <v>282</v>
      </c>
      <c r="G2" s="10"/>
      <c r="H2" s="10" t="s">
        <v>31</v>
      </c>
      <c r="I2" s="10" t="s">
        <v>283</v>
      </c>
      <c r="J2" s="10" t="s">
        <v>284</v>
      </c>
      <c r="K2" s="10" t="s">
        <v>285</v>
      </c>
      <c r="L2" s="10" t="s">
        <v>286</v>
      </c>
      <c r="M2" s="10" t="s">
        <v>287</v>
      </c>
      <c r="N2" s="10"/>
      <c r="O2" s="10"/>
      <c r="P2" s="10"/>
      <c r="Q2" s="10"/>
      <c r="R2" s="10"/>
      <c r="S2" s="10"/>
      <c r="T2" s="10"/>
      <c r="U2" s="10"/>
    </row>
    <row r="3" spans="1:21">
      <c r="A3" s="10" t="s">
        <v>79</v>
      </c>
      <c r="B3" s="10" t="s">
        <v>16</v>
      </c>
      <c r="C3" s="10" t="s">
        <v>288</v>
      </c>
      <c r="D3" s="10" t="s">
        <v>198</v>
      </c>
      <c r="E3" s="10" t="s">
        <v>289</v>
      </c>
      <c r="F3" s="10" t="s">
        <v>194</v>
      </c>
      <c r="G3" s="10"/>
      <c r="H3" s="10" t="s">
        <v>32</v>
      </c>
      <c r="I3" s="10" t="s">
        <v>290</v>
      </c>
      <c r="J3" s="10" t="s">
        <v>291</v>
      </c>
      <c r="K3" s="10" t="s">
        <v>292</v>
      </c>
      <c r="L3" s="10" t="s">
        <v>293</v>
      </c>
      <c r="M3" s="10" t="s">
        <v>294</v>
      </c>
      <c r="N3" s="10"/>
      <c r="O3" s="10"/>
      <c r="P3" s="10"/>
      <c r="Q3" s="10"/>
      <c r="R3" s="10"/>
      <c r="S3" s="10"/>
      <c r="T3" s="10"/>
      <c r="U3" s="10"/>
    </row>
    <row r="4" spans="1:21">
      <c r="A4" s="10" t="s">
        <v>130</v>
      </c>
      <c r="B4" s="10" t="s">
        <v>19</v>
      </c>
      <c r="C4" s="10" t="s">
        <v>196</v>
      </c>
      <c r="D4" s="10" t="s">
        <v>195</v>
      </c>
      <c r="E4" s="10" t="s">
        <v>295</v>
      </c>
      <c r="F4" s="10" t="s">
        <v>296</v>
      </c>
      <c r="G4" s="10"/>
      <c r="H4" s="10" t="s">
        <v>295</v>
      </c>
      <c r="I4" s="10" t="s">
        <v>297</v>
      </c>
      <c r="J4" s="10" t="s">
        <v>298</v>
      </c>
      <c r="K4" s="10" t="s">
        <v>299</v>
      </c>
      <c r="L4" s="10" t="s">
        <v>300</v>
      </c>
      <c r="M4" s="10" t="s">
        <v>301</v>
      </c>
      <c r="N4" s="10"/>
      <c r="O4" s="10"/>
      <c r="P4" s="10"/>
      <c r="Q4" s="10"/>
      <c r="R4" s="10"/>
      <c r="S4" s="10"/>
      <c r="T4" s="10"/>
      <c r="U4" s="10"/>
    </row>
    <row r="5" spans="1:21">
      <c r="A5" s="10" t="s">
        <v>171</v>
      </c>
      <c r="B5" s="10" t="s">
        <v>21</v>
      </c>
      <c r="C5" s="10" t="s">
        <v>302</v>
      </c>
      <c r="D5" s="10" t="s">
        <v>303</v>
      </c>
      <c r="E5" s="10"/>
      <c r="F5" s="10"/>
      <c r="G5" s="10"/>
      <c r="H5" s="10"/>
      <c r="I5" s="10" t="s">
        <v>304</v>
      </c>
      <c r="J5" s="10" t="s">
        <v>305</v>
      </c>
      <c r="K5" s="10" t="s">
        <v>306</v>
      </c>
      <c r="L5" s="10" t="s">
        <v>307</v>
      </c>
      <c r="M5" s="10" t="s">
        <v>308</v>
      </c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0"/>
      <c r="C6" s="10" t="s">
        <v>309</v>
      </c>
      <c r="D6" s="10" t="s">
        <v>295</v>
      </c>
      <c r="E6" s="10"/>
      <c r="F6" s="10"/>
      <c r="G6" s="10"/>
      <c r="H6" s="10"/>
      <c r="I6" s="10"/>
      <c r="J6" s="10" t="s">
        <v>310</v>
      </c>
      <c r="K6" s="10" t="s">
        <v>311</v>
      </c>
      <c r="L6" s="10"/>
      <c r="M6" s="10" t="s">
        <v>312</v>
      </c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0"/>
      <c r="C7" s="10"/>
      <c r="D7" s="10"/>
      <c r="E7" s="10"/>
      <c r="F7" s="10"/>
      <c r="G7" s="10"/>
      <c r="H7" s="10"/>
      <c r="I7" s="10"/>
      <c r="J7" s="10" t="s">
        <v>313</v>
      </c>
      <c r="K7" s="10" t="s">
        <v>314</v>
      </c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/>
      <c r="B8" s="10"/>
      <c r="C8" s="10"/>
      <c r="D8" s="10"/>
      <c r="E8" s="10"/>
      <c r="F8" s="10"/>
      <c r="G8" s="10"/>
      <c r="H8" s="10"/>
      <c r="I8" s="10"/>
      <c r="J8" s="10" t="s">
        <v>315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/>
      <c r="B9" s="10"/>
      <c r="C9" s="10"/>
      <c r="D9" s="10"/>
      <c r="E9" s="10"/>
      <c r="F9" s="10"/>
      <c r="G9" s="10"/>
      <c r="H9" s="10"/>
      <c r="I9" s="10"/>
      <c r="J9" s="10" t="s">
        <v>316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/>
      <c r="B10" s="10"/>
      <c r="C10" s="10"/>
      <c r="D10" s="10"/>
      <c r="E10" s="10"/>
      <c r="F10" s="10"/>
      <c r="G10" s="10"/>
      <c r="H10" s="10"/>
      <c r="I10" s="10"/>
      <c r="J10" s="10" t="s">
        <v>295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4"/>
  <sheetViews>
    <sheetView topLeftCell="F1" workbookViewId="0">
      <selection activeCell="Q5" sqref="Q5"/>
    </sheetView>
  </sheetViews>
  <sheetFormatPr defaultColWidth="9" defaultRowHeight="14"/>
  <cols>
    <col min="1" max="1" width="14" customWidth="1"/>
    <col min="2" max="4" width="16" customWidth="1"/>
    <col min="5" max="5" width="34" customWidth="1"/>
    <col min="6" max="7" width="15" customWidth="1"/>
    <col min="8" max="8" width="28" customWidth="1"/>
    <col min="9" max="11" width="13" customWidth="1"/>
    <col min="12" max="13" width="24" customWidth="1"/>
    <col min="14" max="15" width="18" customWidth="1"/>
    <col min="16" max="17" width="20" customWidth="1"/>
  </cols>
  <sheetData>
    <row r="1" spans="1:17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7" t="s">
        <v>318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4" ht="28" spans="1:17">
      <c r="A4" s="4" t="s">
        <v>319</v>
      </c>
      <c r="B4" s="4" t="s">
        <v>320</v>
      </c>
      <c r="C4" s="4" t="s">
        <v>179</v>
      </c>
      <c r="D4" s="4" t="s">
        <v>279</v>
      </c>
      <c r="E4" s="4" t="s">
        <v>321</v>
      </c>
      <c r="F4" s="4" t="s">
        <v>46</v>
      </c>
      <c r="G4" s="4" t="s">
        <v>47</v>
      </c>
      <c r="H4" s="4" t="s">
        <v>322</v>
      </c>
      <c r="I4" s="4" t="s">
        <v>323</v>
      </c>
      <c r="J4" s="4" t="s">
        <v>277</v>
      </c>
      <c r="K4" s="4" t="s">
        <v>274</v>
      </c>
      <c r="L4" s="4" t="s">
        <v>276</v>
      </c>
      <c r="M4" s="4" t="s">
        <v>275</v>
      </c>
      <c r="N4" s="4" t="s">
        <v>324</v>
      </c>
      <c r="O4" s="4" t="s">
        <v>325</v>
      </c>
      <c r="P4" s="4" t="s">
        <v>278</v>
      </c>
      <c r="Q4" s="4" t="s">
        <v>326</v>
      </c>
    </row>
    <row r="5" spans="1:17">
      <c r="A5" t="str">
        <f t="shared" ref="A5:A68" si="0">IF(H5="","","ATT-"&amp;TEXT(ROW()-4,"0000"))</f>
        <v>ATT-0001</v>
      </c>
      <c r="B5" s="8">
        <v>46226</v>
      </c>
      <c r="C5" t="str">
        <f t="shared" ref="C5:C68" si="1">IF(B5="","",TEXT(B5,"mmm-yy"))</f>
        <v>Jul-26</v>
      </c>
      <c r="D5" t="s">
        <v>294</v>
      </c>
      <c r="E5" t="str">
        <f t="shared" ref="E5:E68" si="2">IF(D5="Dialogue Forum","Activity 1: Inclusive Dialogue Forums",IF(D5="Capacity Building Workshop","Activity 2: Capacity Building Workshops",IF(D5="Advocacy Campaign","Activity 3: Advocacy Campaigns Against Ageism",IF(D5="Stakeholder Coordination Meeting","Activity 4: Stakeholder Coordination Meetings",IF(D5="M&amp;E Activity","Monitoring &amp; Evaluation","")))))</f>
        <v>Activity 2: Capacity Building Workshops</v>
      </c>
      <c r="F5" t="str">
        <f t="shared" ref="F5:F68" si="3">IF(D5="Dialogue Forum","PI-002",IF(D5="Capacity Building Workshop","PI-006",IF(D5="Advocacy Campaign","PI-013",IF(D5="Stakeholder Coordination Meeting","PI-015",IF(D5="M&amp;E Activity","ME-001","")))))</f>
        <v>PI-006</v>
      </c>
      <c r="G5" t="str">
        <f>IFERROR(_xlfn.XLOOKUP(F5,Chart_of_Accounts!$B:$B,Chart_of_Accounts!$A:$A,""),"")</f>
        <v>5112</v>
      </c>
      <c r="H5" t="s">
        <v>327</v>
      </c>
      <c r="I5">
        <v>42</v>
      </c>
      <c r="J5" t="str">
        <f t="shared" ref="J5:J68" si="4">IF(I5="","",IF(I5&lt;18,"Under 18",IF(I5&lt;=35,"18-35",IF(I5&lt;=59,"36-59",IF(I5&lt;=69,"60-69",IF(I5&lt;=79,"70-79","80+"))))))</f>
        <v>36-59</v>
      </c>
      <c r="K5" t="s">
        <v>32</v>
      </c>
      <c r="L5" t="s">
        <v>298</v>
      </c>
      <c r="M5" t="s">
        <v>283</v>
      </c>
      <c r="N5">
        <v>756533333</v>
      </c>
      <c r="O5" t="s">
        <v>328</v>
      </c>
      <c r="P5" t="s">
        <v>286</v>
      </c>
    </row>
    <row r="6" spans="1:17">
      <c r="A6" t="str">
        <f t="shared" si="0"/>
        <v/>
      </c>
      <c r="B6" s="8"/>
      <c r="C6" t="str">
        <f t="shared" si="1"/>
        <v/>
      </c>
      <c r="E6" t="str">
        <f t="shared" si="2"/>
        <v/>
      </c>
      <c r="F6" t="str">
        <f t="shared" si="3"/>
        <v/>
      </c>
      <c r="G6" t="str">
        <f>IFERROR(_xlfn.XLOOKUP(F6,Chart_of_Accounts!$B:$B,Chart_of_Accounts!$A:$A,""),"")</f>
        <v/>
      </c>
      <c r="J6" t="str">
        <f t="shared" si="4"/>
        <v/>
      </c>
    </row>
    <row r="7" spans="1:17">
      <c r="A7" t="str">
        <f t="shared" si="0"/>
        <v/>
      </c>
      <c r="B7" s="8"/>
      <c r="C7" t="str">
        <f t="shared" si="1"/>
        <v/>
      </c>
      <c r="E7" t="str">
        <f t="shared" si="2"/>
        <v/>
      </c>
      <c r="F7" t="str">
        <f t="shared" si="3"/>
        <v/>
      </c>
      <c r="G7" t="str">
        <f>IFERROR(_xlfn.XLOOKUP(F7,Chart_of_Accounts!$B:$B,Chart_of_Accounts!$A:$A,""),"")</f>
        <v/>
      </c>
      <c r="J7" t="str">
        <f t="shared" si="4"/>
        <v/>
      </c>
    </row>
    <row r="8" spans="1:17">
      <c r="A8" t="str">
        <f t="shared" si="0"/>
        <v/>
      </c>
      <c r="B8" s="8"/>
      <c r="C8" t="str">
        <f t="shared" si="1"/>
        <v/>
      </c>
      <c r="E8" t="str">
        <f t="shared" si="2"/>
        <v/>
      </c>
      <c r="F8" t="str">
        <f t="shared" si="3"/>
        <v/>
      </c>
      <c r="G8" t="str">
        <f>IFERROR(_xlfn.XLOOKUP(F8,Chart_of_Accounts!$B:$B,Chart_of_Accounts!$A:$A,""),"")</f>
        <v/>
      </c>
      <c r="J8" t="str">
        <f t="shared" si="4"/>
        <v/>
      </c>
    </row>
    <row r="9" spans="1:17">
      <c r="A9" t="str">
        <f t="shared" si="0"/>
        <v/>
      </c>
      <c r="B9" s="8"/>
      <c r="C9" t="str">
        <f t="shared" si="1"/>
        <v/>
      </c>
      <c r="E9" t="str">
        <f t="shared" si="2"/>
        <v/>
      </c>
      <c r="F9" t="str">
        <f t="shared" si="3"/>
        <v/>
      </c>
      <c r="G9" t="str">
        <f>IFERROR(_xlfn.XLOOKUP(F9,Chart_of_Accounts!$B:$B,Chart_of_Accounts!$A:$A,""),"")</f>
        <v/>
      </c>
      <c r="J9" t="str">
        <f t="shared" si="4"/>
        <v/>
      </c>
    </row>
    <row r="10" spans="1:17">
      <c r="A10" t="str">
        <f t="shared" si="0"/>
        <v/>
      </c>
      <c r="B10" s="8"/>
      <c r="C10" t="str">
        <f t="shared" si="1"/>
        <v/>
      </c>
      <c r="E10" t="str">
        <f t="shared" si="2"/>
        <v/>
      </c>
      <c r="F10" t="str">
        <f t="shared" si="3"/>
        <v/>
      </c>
      <c r="G10" t="str">
        <f>IFERROR(_xlfn.XLOOKUP(F10,Chart_of_Accounts!$B:$B,Chart_of_Accounts!$A:$A,""),"")</f>
        <v/>
      </c>
      <c r="J10" t="str">
        <f t="shared" si="4"/>
        <v/>
      </c>
    </row>
    <row r="11" spans="1:17">
      <c r="A11" t="str">
        <f t="shared" si="0"/>
        <v/>
      </c>
      <c r="B11" s="8"/>
      <c r="C11" t="str">
        <f t="shared" si="1"/>
        <v/>
      </c>
      <c r="E11" t="str">
        <f t="shared" si="2"/>
        <v/>
      </c>
      <c r="F11" t="str">
        <f t="shared" si="3"/>
        <v/>
      </c>
      <c r="G11" t="str">
        <f>IFERROR(_xlfn.XLOOKUP(F11,Chart_of_Accounts!$B:$B,Chart_of_Accounts!$A:$A,""),"")</f>
        <v/>
      </c>
      <c r="J11" t="str">
        <f t="shared" si="4"/>
        <v/>
      </c>
    </row>
    <row r="12" spans="1:17">
      <c r="A12" t="str">
        <f t="shared" si="0"/>
        <v/>
      </c>
      <c r="B12" s="8"/>
      <c r="C12" t="str">
        <f t="shared" si="1"/>
        <v/>
      </c>
      <c r="E12" t="str">
        <f t="shared" si="2"/>
        <v/>
      </c>
      <c r="F12" t="str">
        <f t="shared" si="3"/>
        <v/>
      </c>
      <c r="G12" t="str">
        <f>IFERROR(_xlfn.XLOOKUP(F12,Chart_of_Accounts!$B:$B,Chart_of_Accounts!$A:$A,""),"")</f>
        <v/>
      </c>
      <c r="J12" t="str">
        <f t="shared" si="4"/>
        <v/>
      </c>
    </row>
    <row r="13" spans="1:17">
      <c r="A13" t="str">
        <f t="shared" si="0"/>
        <v/>
      </c>
      <c r="B13" s="8"/>
      <c r="C13" t="str">
        <f t="shared" si="1"/>
        <v/>
      </c>
      <c r="E13" t="str">
        <f t="shared" si="2"/>
        <v/>
      </c>
      <c r="F13" t="str">
        <f t="shared" si="3"/>
        <v/>
      </c>
      <c r="G13" t="str">
        <f>IFERROR(_xlfn.XLOOKUP(F13,Chart_of_Accounts!$B:$B,Chart_of_Accounts!$A:$A,""),"")</f>
        <v/>
      </c>
      <c r="J13" t="str">
        <f t="shared" si="4"/>
        <v/>
      </c>
    </row>
    <row r="14" spans="1:17">
      <c r="A14" t="str">
        <f t="shared" si="0"/>
        <v/>
      </c>
      <c r="B14" s="8"/>
      <c r="C14" t="str">
        <f t="shared" si="1"/>
        <v/>
      </c>
      <c r="E14" t="str">
        <f t="shared" si="2"/>
        <v/>
      </c>
      <c r="F14" t="str">
        <f t="shared" si="3"/>
        <v/>
      </c>
      <c r="G14" t="str">
        <f>IFERROR(_xlfn.XLOOKUP(F14,Chart_of_Accounts!$B:$B,Chart_of_Accounts!$A:$A,""),"")</f>
        <v/>
      </c>
      <c r="J14" t="str">
        <f t="shared" si="4"/>
        <v/>
      </c>
    </row>
    <row r="15" spans="1:17">
      <c r="A15" t="str">
        <f t="shared" si="0"/>
        <v/>
      </c>
      <c r="B15" s="8"/>
      <c r="C15" t="str">
        <f t="shared" si="1"/>
        <v/>
      </c>
      <c r="E15" t="str">
        <f t="shared" si="2"/>
        <v/>
      </c>
      <c r="F15" t="str">
        <f t="shared" si="3"/>
        <v/>
      </c>
      <c r="G15" t="str">
        <f>IFERROR(_xlfn.XLOOKUP(F15,Chart_of_Accounts!$B:$B,Chart_of_Accounts!$A:$A,""),"")</f>
        <v/>
      </c>
      <c r="J15" t="str">
        <f t="shared" si="4"/>
        <v/>
      </c>
    </row>
    <row r="16" spans="1:17">
      <c r="A16" t="str">
        <f t="shared" si="0"/>
        <v/>
      </c>
      <c r="B16" s="8"/>
      <c r="C16" t="str">
        <f t="shared" si="1"/>
        <v/>
      </c>
      <c r="E16" t="str">
        <f t="shared" si="2"/>
        <v/>
      </c>
      <c r="F16" t="str">
        <f t="shared" si="3"/>
        <v/>
      </c>
      <c r="G16" t="str">
        <f>IFERROR(_xlfn.XLOOKUP(F16,Chart_of_Accounts!$B:$B,Chart_of_Accounts!$A:$A,""),"")</f>
        <v/>
      </c>
      <c r="J16" t="str">
        <f t="shared" si="4"/>
        <v/>
      </c>
    </row>
    <row r="17" spans="1:10">
      <c r="A17" t="str">
        <f t="shared" si="0"/>
        <v/>
      </c>
      <c r="B17" s="8"/>
      <c r="C17" t="str">
        <f t="shared" si="1"/>
        <v/>
      </c>
      <c r="E17" t="str">
        <f t="shared" si="2"/>
        <v/>
      </c>
      <c r="F17" t="str">
        <f t="shared" si="3"/>
        <v/>
      </c>
      <c r="G17" t="str">
        <f>IFERROR(_xlfn.XLOOKUP(F17,Chart_of_Accounts!$B:$B,Chart_of_Accounts!$A:$A,""),"")</f>
        <v/>
      </c>
      <c r="J17" t="str">
        <f t="shared" si="4"/>
        <v/>
      </c>
    </row>
    <row r="18" spans="1:10">
      <c r="A18" t="str">
        <f t="shared" si="0"/>
        <v/>
      </c>
      <c r="B18" s="8"/>
      <c r="C18" t="str">
        <f t="shared" si="1"/>
        <v/>
      </c>
      <c r="E18" t="str">
        <f t="shared" si="2"/>
        <v/>
      </c>
      <c r="F18" t="str">
        <f t="shared" si="3"/>
        <v/>
      </c>
      <c r="G18" t="str">
        <f>IFERROR(_xlfn.XLOOKUP(F18,Chart_of_Accounts!$B:$B,Chart_of_Accounts!$A:$A,""),"")</f>
        <v/>
      </c>
      <c r="J18" t="str">
        <f t="shared" si="4"/>
        <v/>
      </c>
    </row>
    <row r="19" spans="1:10">
      <c r="A19" t="str">
        <f t="shared" si="0"/>
        <v/>
      </c>
      <c r="B19" s="8"/>
      <c r="C19" t="str">
        <f t="shared" si="1"/>
        <v/>
      </c>
      <c r="E19" t="str">
        <f t="shared" si="2"/>
        <v/>
      </c>
      <c r="F19" t="str">
        <f t="shared" si="3"/>
        <v/>
      </c>
      <c r="G19" t="str">
        <f>IFERROR(_xlfn.XLOOKUP(F19,Chart_of_Accounts!$B:$B,Chart_of_Accounts!$A:$A,""),"")</f>
        <v/>
      </c>
      <c r="J19" t="str">
        <f t="shared" si="4"/>
        <v/>
      </c>
    </row>
    <row r="20" spans="1:10">
      <c r="A20" t="str">
        <f t="shared" si="0"/>
        <v/>
      </c>
      <c r="B20" s="8"/>
      <c r="C20" t="str">
        <f t="shared" si="1"/>
        <v/>
      </c>
      <c r="E20" t="str">
        <f t="shared" si="2"/>
        <v/>
      </c>
      <c r="F20" t="str">
        <f t="shared" si="3"/>
        <v/>
      </c>
      <c r="G20" t="str">
        <f>IFERROR(_xlfn.XLOOKUP(F20,Chart_of_Accounts!$B:$B,Chart_of_Accounts!$A:$A,""),"")</f>
        <v/>
      </c>
      <c r="J20" t="str">
        <f t="shared" si="4"/>
        <v/>
      </c>
    </row>
    <row r="21" spans="1:10">
      <c r="A21" t="str">
        <f t="shared" si="0"/>
        <v/>
      </c>
      <c r="B21" s="8"/>
      <c r="C21" t="str">
        <f t="shared" si="1"/>
        <v/>
      </c>
      <c r="E21" t="str">
        <f t="shared" si="2"/>
        <v/>
      </c>
      <c r="F21" t="str">
        <f t="shared" si="3"/>
        <v/>
      </c>
      <c r="G21" t="str">
        <f>IFERROR(_xlfn.XLOOKUP(F21,Chart_of_Accounts!$B:$B,Chart_of_Accounts!$A:$A,""),"")</f>
        <v/>
      </c>
      <c r="J21" t="str">
        <f t="shared" si="4"/>
        <v/>
      </c>
    </row>
    <row r="22" spans="1:10">
      <c r="A22" t="str">
        <f t="shared" si="0"/>
        <v/>
      </c>
      <c r="B22" s="8"/>
      <c r="C22" t="str">
        <f t="shared" si="1"/>
        <v/>
      </c>
      <c r="E22" t="str">
        <f t="shared" si="2"/>
        <v/>
      </c>
      <c r="F22" t="str">
        <f t="shared" si="3"/>
        <v/>
      </c>
      <c r="G22" t="str">
        <f>IFERROR(_xlfn.XLOOKUP(F22,Chart_of_Accounts!$B:$B,Chart_of_Accounts!$A:$A,""),"")</f>
        <v/>
      </c>
      <c r="J22" t="str">
        <f t="shared" si="4"/>
        <v/>
      </c>
    </row>
    <row r="23" spans="1:10">
      <c r="A23" t="str">
        <f t="shared" si="0"/>
        <v/>
      </c>
      <c r="B23" s="8"/>
      <c r="C23" t="str">
        <f t="shared" si="1"/>
        <v/>
      </c>
      <c r="E23" t="str">
        <f t="shared" si="2"/>
        <v/>
      </c>
      <c r="F23" t="str">
        <f t="shared" si="3"/>
        <v/>
      </c>
      <c r="G23" t="str">
        <f>IFERROR(_xlfn.XLOOKUP(F23,Chart_of_Accounts!$B:$B,Chart_of_Accounts!$A:$A,""),"")</f>
        <v/>
      </c>
      <c r="J23" t="str">
        <f t="shared" si="4"/>
        <v/>
      </c>
    </row>
    <row r="24" spans="1:10">
      <c r="A24" t="str">
        <f t="shared" si="0"/>
        <v/>
      </c>
      <c r="B24" s="8"/>
      <c r="C24" t="str">
        <f t="shared" si="1"/>
        <v/>
      </c>
      <c r="E24" t="str">
        <f t="shared" si="2"/>
        <v/>
      </c>
      <c r="F24" t="str">
        <f t="shared" si="3"/>
        <v/>
      </c>
      <c r="G24" t="str">
        <f>IFERROR(_xlfn.XLOOKUP(F24,Chart_of_Accounts!$B:$B,Chart_of_Accounts!$A:$A,""),"")</f>
        <v/>
      </c>
      <c r="J24" t="str">
        <f t="shared" si="4"/>
        <v/>
      </c>
    </row>
    <row r="25" spans="1:10">
      <c r="A25" t="str">
        <f t="shared" si="0"/>
        <v/>
      </c>
      <c r="B25" s="8"/>
      <c r="C25" t="str">
        <f t="shared" si="1"/>
        <v/>
      </c>
      <c r="E25" t="str">
        <f t="shared" si="2"/>
        <v/>
      </c>
      <c r="F25" t="str">
        <f t="shared" si="3"/>
        <v/>
      </c>
      <c r="G25" t="str">
        <f>IFERROR(_xlfn.XLOOKUP(F25,Chart_of_Accounts!$B:$B,Chart_of_Accounts!$A:$A,""),"")</f>
        <v/>
      </c>
      <c r="J25" t="str">
        <f t="shared" si="4"/>
        <v/>
      </c>
    </row>
    <row r="26" spans="1:10">
      <c r="A26" t="str">
        <f t="shared" si="0"/>
        <v/>
      </c>
      <c r="B26" s="8"/>
      <c r="C26" t="str">
        <f t="shared" si="1"/>
        <v/>
      </c>
      <c r="E26" t="str">
        <f t="shared" si="2"/>
        <v/>
      </c>
      <c r="F26" t="str">
        <f t="shared" si="3"/>
        <v/>
      </c>
      <c r="G26" t="str">
        <f>IFERROR(_xlfn.XLOOKUP(F26,Chart_of_Accounts!$B:$B,Chart_of_Accounts!$A:$A,""),"")</f>
        <v/>
      </c>
      <c r="J26" t="str">
        <f t="shared" si="4"/>
        <v/>
      </c>
    </row>
    <row r="27" spans="1:10">
      <c r="A27" t="str">
        <f t="shared" si="0"/>
        <v/>
      </c>
      <c r="B27" s="8"/>
      <c r="C27" t="str">
        <f t="shared" si="1"/>
        <v/>
      </c>
      <c r="E27" t="str">
        <f t="shared" si="2"/>
        <v/>
      </c>
      <c r="F27" t="str">
        <f t="shared" si="3"/>
        <v/>
      </c>
      <c r="G27" t="str">
        <f>IFERROR(_xlfn.XLOOKUP(F27,Chart_of_Accounts!$B:$B,Chart_of_Accounts!$A:$A,""),"")</f>
        <v/>
      </c>
      <c r="J27" t="str">
        <f t="shared" si="4"/>
        <v/>
      </c>
    </row>
    <row r="28" spans="1:10">
      <c r="A28" t="str">
        <f t="shared" si="0"/>
        <v/>
      </c>
      <c r="B28" s="8"/>
      <c r="C28" t="str">
        <f t="shared" si="1"/>
        <v/>
      </c>
      <c r="E28" t="str">
        <f t="shared" si="2"/>
        <v/>
      </c>
      <c r="F28" t="str">
        <f t="shared" si="3"/>
        <v/>
      </c>
      <c r="G28" t="str">
        <f>IFERROR(_xlfn.XLOOKUP(F28,Chart_of_Accounts!$B:$B,Chart_of_Accounts!$A:$A,""),"")</f>
        <v/>
      </c>
      <c r="J28" t="str">
        <f t="shared" si="4"/>
        <v/>
      </c>
    </row>
    <row r="29" spans="1:10">
      <c r="A29" t="str">
        <f t="shared" si="0"/>
        <v/>
      </c>
      <c r="B29" s="8"/>
      <c r="C29" t="str">
        <f t="shared" si="1"/>
        <v/>
      </c>
      <c r="E29" t="str">
        <f t="shared" si="2"/>
        <v/>
      </c>
      <c r="F29" t="str">
        <f t="shared" si="3"/>
        <v/>
      </c>
      <c r="G29" t="str">
        <f>IFERROR(_xlfn.XLOOKUP(F29,Chart_of_Accounts!$B:$B,Chart_of_Accounts!$A:$A,""),"")</f>
        <v/>
      </c>
      <c r="J29" t="str">
        <f t="shared" si="4"/>
        <v/>
      </c>
    </row>
    <row r="30" spans="1:10">
      <c r="A30" t="str">
        <f t="shared" si="0"/>
        <v/>
      </c>
      <c r="B30" s="8"/>
      <c r="C30" t="str">
        <f t="shared" si="1"/>
        <v/>
      </c>
      <c r="E30" t="str">
        <f t="shared" si="2"/>
        <v/>
      </c>
      <c r="F30" t="str">
        <f t="shared" si="3"/>
        <v/>
      </c>
      <c r="G30" t="str">
        <f>IFERROR(_xlfn.XLOOKUP(F30,Chart_of_Accounts!$B:$B,Chart_of_Accounts!$A:$A,""),"")</f>
        <v/>
      </c>
      <c r="J30" t="str">
        <f t="shared" si="4"/>
        <v/>
      </c>
    </row>
    <row r="31" spans="1:10">
      <c r="A31" t="str">
        <f t="shared" si="0"/>
        <v/>
      </c>
      <c r="B31" s="8"/>
      <c r="C31" t="str">
        <f t="shared" si="1"/>
        <v/>
      </c>
      <c r="E31" t="str">
        <f t="shared" si="2"/>
        <v/>
      </c>
      <c r="F31" t="str">
        <f t="shared" si="3"/>
        <v/>
      </c>
      <c r="G31" t="str">
        <f>IFERROR(_xlfn.XLOOKUP(F31,Chart_of_Accounts!$B:$B,Chart_of_Accounts!$A:$A,""),"")</f>
        <v/>
      </c>
      <c r="J31" t="str">
        <f t="shared" si="4"/>
        <v/>
      </c>
    </row>
    <row r="32" spans="1:10">
      <c r="A32" t="str">
        <f t="shared" si="0"/>
        <v/>
      </c>
      <c r="B32" s="8"/>
      <c r="C32" t="str">
        <f t="shared" si="1"/>
        <v/>
      </c>
      <c r="E32" t="str">
        <f t="shared" si="2"/>
        <v/>
      </c>
      <c r="F32" t="str">
        <f t="shared" si="3"/>
        <v/>
      </c>
      <c r="G32" t="str">
        <f>IFERROR(_xlfn.XLOOKUP(F32,Chart_of_Accounts!$B:$B,Chart_of_Accounts!$A:$A,""),"")</f>
        <v/>
      </c>
      <c r="J32" t="str">
        <f t="shared" si="4"/>
        <v/>
      </c>
    </row>
    <row r="33" spans="1:10">
      <c r="A33" t="str">
        <f t="shared" si="0"/>
        <v/>
      </c>
      <c r="B33" s="8"/>
      <c r="C33" t="str">
        <f t="shared" si="1"/>
        <v/>
      </c>
      <c r="E33" t="str">
        <f t="shared" si="2"/>
        <v/>
      </c>
      <c r="F33" t="str">
        <f t="shared" si="3"/>
        <v/>
      </c>
      <c r="G33" t="str">
        <f>IFERROR(_xlfn.XLOOKUP(F33,Chart_of_Accounts!$B:$B,Chart_of_Accounts!$A:$A,""),"")</f>
        <v/>
      </c>
      <c r="J33" t="str">
        <f t="shared" si="4"/>
        <v/>
      </c>
    </row>
    <row r="34" spans="1:10">
      <c r="A34" t="str">
        <f t="shared" si="0"/>
        <v/>
      </c>
      <c r="B34" s="8"/>
      <c r="C34" t="str">
        <f t="shared" si="1"/>
        <v/>
      </c>
      <c r="E34" t="str">
        <f t="shared" si="2"/>
        <v/>
      </c>
      <c r="F34" t="str">
        <f t="shared" si="3"/>
        <v/>
      </c>
      <c r="G34" t="str">
        <f>IFERROR(_xlfn.XLOOKUP(F34,Chart_of_Accounts!$B:$B,Chart_of_Accounts!$A:$A,""),"")</f>
        <v/>
      </c>
      <c r="J34" t="str">
        <f t="shared" si="4"/>
        <v/>
      </c>
    </row>
    <row r="35" spans="1:10">
      <c r="A35" t="str">
        <f t="shared" si="0"/>
        <v/>
      </c>
      <c r="B35" s="8"/>
      <c r="C35" t="str">
        <f t="shared" si="1"/>
        <v/>
      </c>
      <c r="E35" t="str">
        <f t="shared" si="2"/>
        <v/>
      </c>
      <c r="F35" t="str">
        <f t="shared" si="3"/>
        <v/>
      </c>
      <c r="G35" t="str">
        <f>IFERROR(_xlfn.XLOOKUP(F35,Chart_of_Accounts!$B:$B,Chart_of_Accounts!$A:$A,""),"")</f>
        <v/>
      </c>
      <c r="J35" t="str">
        <f t="shared" si="4"/>
        <v/>
      </c>
    </row>
    <row r="36" spans="1:10">
      <c r="A36" t="str">
        <f t="shared" si="0"/>
        <v/>
      </c>
      <c r="B36" s="8"/>
      <c r="C36" t="str">
        <f t="shared" si="1"/>
        <v/>
      </c>
      <c r="E36" t="str">
        <f t="shared" si="2"/>
        <v/>
      </c>
      <c r="F36" t="str">
        <f t="shared" si="3"/>
        <v/>
      </c>
      <c r="G36" t="str">
        <f>IFERROR(_xlfn.XLOOKUP(F36,Chart_of_Accounts!$B:$B,Chart_of_Accounts!$A:$A,""),"")</f>
        <v/>
      </c>
      <c r="J36" t="str">
        <f t="shared" si="4"/>
        <v/>
      </c>
    </row>
    <row r="37" spans="1:10">
      <c r="A37" t="str">
        <f t="shared" si="0"/>
        <v/>
      </c>
      <c r="B37" s="8"/>
      <c r="C37" t="str">
        <f t="shared" si="1"/>
        <v/>
      </c>
      <c r="E37" t="str">
        <f t="shared" si="2"/>
        <v/>
      </c>
      <c r="F37" t="str">
        <f t="shared" si="3"/>
        <v/>
      </c>
      <c r="G37" t="str">
        <f>IFERROR(_xlfn.XLOOKUP(F37,Chart_of_Accounts!$B:$B,Chart_of_Accounts!$A:$A,""),"")</f>
        <v/>
      </c>
      <c r="J37" t="str">
        <f t="shared" si="4"/>
        <v/>
      </c>
    </row>
    <row r="38" spans="1:10">
      <c r="A38" t="str">
        <f t="shared" si="0"/>
        <v/>
      </c>
      <c r="B38" s="8"/>
      <c r="C38" t="str">
        <f t="shared" si="1"/>
        <v/>
      </c>
      <c r="E38" t="str">
        <f t="shared" si="2"/>
        <v/>
      </c>
      <c r="F38" t="str">
        <f t="shared" si="3"/>
        <v/>
      </c>
      <c r="G38" t="str">
        <f>IFERROR(_xlfn.XLOOKUP(F38,Chart_of_Accounts!$B:$B,Chart_of_Accounts!$A:$A,""),"")</f>
        <v/>
      </c>
      <c r="J38" t="str">
        <f t="shared" si="4"/>
        <v/>
      </c>
    </row>
    <row r="39" spans="1:10">
      <c r="A39" t="str">
        <f t="shared" si="0"/>
        <v/>
      </c>
      <c r="B39" s="8"/>
      <c r="C39" t="str">
        <f t="shared" si="1"/>
        <v/>
      </c>
      <c r="E39" t="str">
        <f t="shared" si="2"/>
        <v/>
      </c>
      <c r="F39" t="str">
        <f t="shared" si="3"/>
        <v/>
      </c>
      <c r="G39" t="str">
        <f>IFERROR(_xlfn.XLOOKUP(F39,Chart_of_Accounts!$B:$B,Chart_of_Accounts!$A:$A,""),"")</f>
        <v/>
      </c>
      <c r="J39" t="str">
        <f t="shared" si="4"/>
        <v/>
      </c>
    </row>
    <row r="40" spans="1:10">
      <c r="A40" t="str">
        <f t="shared" si="0"/>
        <v/>
      </c>
      <c r="B40" s="8"/>
      <c r="C40" t="str">
        <f t="shared" si="1"/>
        <v/>
      </c>
      <c r="E40" t="str">
        <f t="shared" si="2"/>
        <v/>
      </c>
      <c r="F40" t="str">
        <f t="shared" si="3"/>
        <v/>
      </c>
      <c r="G40" t="str">
        <f>IFERROR(_xlfn.XLOOKUP(F40,Chart_of_Accounts!$B:$B,Chart_of_Accounts!$A:$A,""),"")</f>
        <v/>
      </c>
      <c r="J40" t="str">
        <f t="shared" si="4"/>
        <v/>
      </c>
    </row>
    <row r="41" spans="1:10">
      <c r="A41" t="str">
        <f t="shared" si="0"/>
        <v/>
      </c>
      <c r="B41" s="8"/>
      <c r="C41" t="str">
        <f t="shared" si="1"/>
        <v/>
      </c>
      <c r="E41" t="str">
        <f t="shared" si="2"/>
        <v/>
      </c>
      <c r="F41" t="str">
        <f t="shared" si="3"/>
        <v/>
      </c>
      <c r="G41" t="str">
        <f>IFERROR(_xlfn.XLOOKUP(F41,Chart_of_Accounts!$B:$B,Chart_of_Accounts!$A:$A,""),"")</f>
        <v/>
      </c>
      <c r="J41" t="str">
        <f t="shared" si="4"/>
        <v/>
      </c>
    </row>
    <row r="42" spans="1:10">
      <c r="A42" t="str">
        <f t="shared" si="0"/>
        <v/>
      </c>
      <c r="B42" s="8"/>
      <c r="C42" t="str">
        <f t="shared" si="1"/>
        <v/>
      </c>
      <c r="E42" t="str">
        <f t="shared" si="2"/>
        <v/>
      </c>
      <c r="F42" t="str">
        <f t="shared" si="3"/>
        <v/>
      </c>
      <c r="G42" t="str">
        <f>IFERROR(_xlfn.XLOOKUP(F42,Chart_of_Accounts!$B:$B,Chart_of_Accounts!$A:$A,""),"")</f>
        <v/>
      </c>
      <c r="J42" t="str">
        <f t="shared" si="4"/>
        <v/>
      </c>
    </row>
    <row r="43" spans="1:10">
      <c r="A43" t="str">
        <f t="shared" si="0"/>
        <v/>
      </c>
      <c r="B43" s="8"/>
      <c r="C43" t="str">
        <f t="shared" si="1"/>
        <v/>
      </c>
      <c r="E43" t="str">
        <f t="shared" si="2"/>
        <v/>
      </c>
      <c r="F43" t="str">
        <f t="shared" si="3"/>
        <v/>
      </c>
      <c r="G43" t="str">
        <f>IFERROR(_xlfn.XLOOKUP(F43,Chart_of_Accounts!$B:$B,Chart_of_Accounts!$A:$A,""),"")</f>
        <v/>
      </c>
      <c r="J43" t="str">
        <f t="shared" si="4"/>
        <v/>
      </c>
    </row>
    <row r="44" spans="1:10">
      <c r="A44" t="str">
        <f t="shared" si="0"/>
        <v/>
      </c>
      <c r="B44" s="8"/>
      <c r="C44" t="str">
        <f t="shared" si="1"/>
        <v/>
      </c>
      <c r="E44" t="str">
        <f t="shared" si="2"/>
        <v/>
      </c>
      <c r="F44" t="str">
        <f t="shared" si="3"/>
        <v/>
      </c>
      <c r="G44" t="str">
        <f>IFERROR(_xlfn.XLOOKUP(F44,Chart_of_Accounts!$B:$B,Chart_of_Accounts!$A:$A,""),"")</f>
        <v/>
      </c>
      <c r="J44" t="str">
        <f t="shared" si="4"/>
        <v/>
      </c>
    </row>
    <row r="45" spans="1:10">
      <c r="A45" t="str">
        <f t="shared" si="0"/>
        <v/>
      </c>
      <c r="B45" s="8"/>
      <c r="C45" t="str">
        <f t="shared" si="1"/>
        <v/>
      </c>
      <c r="E45" t="str">
        <f t="shared" si="2"/>
        <v/>
      </c>
      <c r="F45" t="str">
        <f t="shared" si="3"/>
        <v/>
      </c>
      <c r="G45" t="str">
        <f>IFERROR(_xlfn.XLOOKUP(F45,Chart_of_Accounts!$B:$B,Chart_of_Accounts!$A:$A,""),"")</f>
        <v/>
      </c>
      <c r="J45" t="str">
        <f t="shared" si="4"/>
        <v/>
      </c>
    </row>
    <row r="46" spans="1:10">
      <c r="A46" t="str">
        <f t="shared" si="0"/>
        <v/>
      </c>
      <c r="B46" s="8"/>
      <c r="C46" t="str">
        <f t="shared" si="1"/>
        <v/>
      </c>
      <c r="E46" t="str">
        <f t="shared" si="2"/>
        <v/>
      </c>
      <c r="F46" t="str">
        <f t="shared" si="3"/>
        <v/>
      </c>
      <c r="G46" t="str">
        <f>IFERROR(_xlfn.XLOOKUP(F46,Chart_of_Accounts!$B:$B,Chart_of_Accounts!$A:$A,""),"")</f>
        <v/>
      </c>
      <c r="J46" t="str">
        <f t="shared" si="4"/>
        <v/>
      </c>
    </row>
    <row r="47" spans="1:10">
      <c r="A47" t="str">
        <f t="shared" si="0"/>
        <v/>
      </c>
      <c r="B47" s="8"/>
      <c r="C47" t="str">
        <f t="shared" si="1"/>
        <v/>
      </c>
      <c r="E47" t="str">
        <f t="shared" si="2"/>
        <v/>
      </c>
      <c r="F47" t="str">
        <f t="shared" si="3"/>
        <v/>
      </c>
      <c r="G47" t="str">
        <f>IFERROR(_xlfn.XLOOKUP(F47,Chart_of_Accounts!$B:$B,Chart_of_Accounts!$A:$A,""),"")</f>
        <v/>
      </c>
      <c r="J47" t="str">
        <f t="shared" si="4"/>
        <v/>
      </c>
    </row>
    <row r="48" spans="1:10">
      <c r="A48" t="str">
        <f t="shared" si="0"/>
        <v/>
      </c>
      <c r="B48" s="8"/>
      <c r="C48" t="str">
        <f t="shared" si="1"/>
        <v/>
      </c>
      <c r="E48" t="str">
        <f t="shared" si="2"/>
        <v/>
      </c>
      <c r="F48" t="str">
        <f t="shared" si="3"/>
        <v/>
      </c>
      <c r="G48" t="str">
        <f>IFERROR(_xlfn.XLOOKUP(F48,Chart_of_Accounts!$B:$B,Chart_of_Accounts!$A:$A,""),"")</f>
        <v/>
      </c>
      <c r="J48" t="str">
        <f t="shared" si="4"/>
        <v/>
      </c>
    </row>
    <row r="49" spans="1:10">
      <c r="A49" t="str">
        <f t="shared" si="0"/>
        <v/>
      </c>
      <c r="B49" s="8"/>
      <c r="C49" t="str">
        <f t="shared" si="1"/>
        <v/>
      </c>
      <c r="E49" t="str">
        <f t="shared" si="2"/>
        <v/>
      </c>
      <c r="F49" t="str">
        <f t="shared" si="3"/>
        <v/>
      </c>
      <c r="G49" t="str">
        <f>IFERROR(_xlfn.XLOOKUP(F49,Chart_of_Accounts!$B:$B,Chart_of_Accounts!$A:$A,""),"")</f>
        <v/>
      </c>
      <c r="J49" t="str">
        <f t="shared" si="4"/>
        <v/>
      </c>
    </row>
    <row r="50" spans="1:10">
      <c r="A50" t="str">
        <f t="shared" si="0"/>
        <v/>
      </c>
      <c r="B50" s="8"/>
      <c r="C50" t="str">
        <f t="shared" si="1"/>
        <v/>
      </c>
      <c r="E50" t="str">
        <f t="shared" si="2"/>
        <v/>
      </c>
      <c r="F50" t="str">
        <f t="shared" si="3"/>
        <v/>
      </c>
      <c r="G50" t="str">
        <f>IFERROR(_xlfn.XLOOKUP(F50,Chart_of_Accounts!$B:$B,Chart_of_Accounts!$A:$A,""),"")</f>
        <v/>
      </c>
      <c r="J50" t="str">
        <f t="shared" si="4"/>
        <v/>
      </c>
    </row>
    <row r="51" spans="1:10">
      <c r="A51" t="str">
        <f t="shared" si="0"/>
        <v/>
      </c>
      <c r="B51" s="8"/>
      <c r="C51" t="str">
        <f t="shared" si="1"/>
        <v/>
      </c>
      <c r="E51" t="str">
        <f t="shared" si="2"/>
        <v/>
      </c>
      <c r="F51" t="str">
        <f t="shared" si="3"/>
        <v/>
      </c>
      <c r="G51" t="str">
        <f>IFERROR(_xlfn.XLOOKUP(F51,Chart_of_Accounts!$B:$B,Chart_of_Accounts!$A:$A,""),"")</f>
        <v/>
      </c>
      <c r="J51" t="str">
        <f t="shared" si="4"/>
        <v/>
      </c>
    </row>
    <row r="52" spans="1:10">
      <c r="A52" t="str">
        <f t="shared" si="0"/>
        <v/>
      </c>
      <c r="B52" s="8"/>
      <c r="C52" t="str">
        <f t="shared" si="1"/>
        <v/>
      </c>
      <c r="E52" t="str">
        <f t="shared" si="2"/>
        <v/>
      </c>
      <c r="F52" t="str">
        <f t="shared" si="3"/>
        <v/>
      </c>
      <c r="G52" t="str">
        <f>IFERROR(_xlfn.XLOOKUP(F52,Chart_of_Accounts!$B:$B,Chart_of_Accounts!$A:$A,""),"")</f>
        <v/>
      </c>
      <c r="J52" t="str">
        <f t="shared" si="4"/>
        <v/>
      </c>
    </row>
    <row r="53" spans="1:10">
      <c r="A53" t="str">
        <f t="shared" si="0"/>
        <v/>
      </c>
      <c r="B53" s="8"/>
      <c r="C53" t="str">
        <f t="shared" si="1"/>
        <v/>
      </c>
      <c r="E53" t="str">
        <f t="shared" si="2"/>
        <v/>
      </c>
      <c r="F53" t="str">
        <f t="shared" si="3"/>
        <v/>
      </c>
      <c r="G53" t="str">
        <f>IFERROR(_xlfn.XLOOKUP(F53,Chart_of_Accounts!$B:$B,Chart_of_Accounts!$A:$A,""),"")</f>
        <v/>
      </c>
      <c r="J53" t="str">
        <f t="shared" si="4"/>
        <v/>
      </c>
    </row>
    <row r="54" spans="1:10">
      <c r="A54" t="str">
        <f t="shared" si="0"/>
        <v/>
      </c>
      <c r="B54" s="8"/>
      <c r="C54" t="str">
        <f t="shared" si="1"/>
        <v/>
      </c>
      <c r="E54" t="str">
        <f t="shared" si="2"/>
        <v/>
      </c>
      <c r="F54" t="str">
        <f t="shared" si="3"/>
        <v/>
      </c>
      <c r="G54" t="str">
        <f>IFERROR(_xlfn.XLOOKUP(F54,Chart_of_Accounts!$B:$B,Chart_of_Accounts!$A:$A,""),"")</f>
        <v/>
      </c>
      <c r="J54" t="str">
        <f t="shared" si="4"/>
        <v/>
      </c>
    </row>
    <row r="55" spans="1:10">
      <c r="A55" t="str">
        <f t="shared" si="0"/>
        <v/>
      </c>
      <c r="B55" s="8"/>
      <c r="C55" t="str">
        <f t="shared" si="1"/>
        <v/>
      </c>
      <c r="E55" t="str">
        <f t="shared" si="2"/>
        <v/>
      </c>
      <c r="F55" t="str">
        <f t="shared" si="3"/>
        <v/>
      </c>
      <c r="G55" t="str">
        <f>IFERROR(_xlfn.XLOOKUP(F55,Chart_of_Accounts!$B:$B,Chart_of_Accounts!$A:$A,""),"")</f>
        <v/>
      </c>
      <c r="J55" t="str">
        <f t="shared" si="4"/>
        <v/>
      </c>
    </row>
    <row r="56" spans="1:10">
      <c r="A56" t="str">
        <f t="shared" si="0"/>
        <v/>
      </c>
      <c r="B56" s="8"/>
      <c r="C56" t="str">
        <f t="shared" si="1"/>
        <v/>
      </c>
      <c r="E56" t="str">
        <f t="shared" si="2"/>
        <v/>
      </c>
      <c r="F56" t="str">
        <f t="shared" si="3"/>
        <v/>
      </c>
      <c r="G56" t="str">
        <f>IFERROR(_xlfn.XLOOKUP(F56,Chart_of_Accounts!$B:$B,Chart_of_Accounts!$A:$A,""),"")</f>
        <v/>
      </c>
      <c r="J56" t="str">
        <f t="shared" si="4"/>
        <v/>
      </c>
    </row>
    <row r="57" spans="1:10">
      <c r="A57" t="str">
        <f t="shared" si="0"/>
        <v/>
      </c>
      <c r="B57" s="8"/>
      <c r="C57" t="str">
        <f t="shared" si="1"/>
        <v/>
      </c>
      <c r="E57" t="str">
        <f t="shared" si="2"/>
        <v/>
      </c>
      <c r="F57" t="str">
        <f t="shared" si="3"/>
        <v/>
      </c>
      <c r="G57" t="str">
        <f>IFERROR(_xlfn.XLOOKUP(F57,Chart_of_Accounts!$B:$B,Chart_of_Accounts!$A:$A,""),"")</f>
        <v/>
      </c>
      <c r="J57" t="str">
        <f t="shared" si="4"/>
        <v/>
      </c>
    </row>
    <row r="58" spans="1:10">
      <c r="A58" t="str">
        <f t="shared" si="0"/>
        <v/>
      </c>
      <c r="B58" s="8"/>
      <c r="C58" t="str">
        <f t="shared" si="1"/>
        <v/>
      </c>
      <c r="E58" t="str">
        <f t="shared" si="2"/>
        <v/>
      </c>
      <c r="F58" t="str">
        <f t="shared" si="3"/>
        <v/>
      </c>
      <c r="G58" t="str">
        <f>IFERROR(_xlfn.XLOOKUP(F58,Chart_of_Accounts!$B:$B,Chart_of_Accounts!$A:$A,""),"")</f>
        <v/>
      </c>
      <c r="J58" t="str">
        <f t="shared" si="4"/>
        <v/>
      </c>
    </row>
    <row r="59" spans="1:10">
      <c r="A59" t="str">
        <f t="shared" si="0"/>
        <v/>
      </c>
      <c r="B59" s="8"/>
      <c r="C59" t="str">
        <f t="shared" si="1"/>
        <v/>
      </c>
      <c r="E59" t="str">
        <f t="shared" si="2"/>
        <v/>
      </c>
      <c r="F59" t="str">
        <f t="shared" si="3"/>
        <v/>
      </c>
      <c r="G59" t="str">
        <f>IFERROR(_xlfn.XLOOKUP(F59,Chart_of_Accounts!$B:$B,Chart_of_Accounts!$A:$A,""),"")</f>
        <v/>
      </c>
      <c r="J59" t="str">
        <f t="shared" si="4"/>
        <v/>
      </c>
    </row>
    <row r="60" spans="1:10">
      <c r="A60" t="str">
        <f t="shared" si="0"/>
        <v/>
      </c>
      <c r="B60" s="8"/>
      <c r="C60" t="str">
        <f t="shared" si="1"/>
        <v/>
      </c>
      <c r="E60" t="str">
        <f t="shared" si="2"/>
        <v/>
      </c>
      <c r="F60" t="str">
        <f t="shared" si="3"/>
        <v/>
      </c>
      <c r="G60" t="str">
        <f>IFERROR(_xlfn.XLOOKUP(F60,Chart_of_Accounts!$B:$B,Chart_of_Accounts!$A:$A,""),"")</f>
        <v/>
      </c>
      <c r="J60" t="str">
        <f t="shared" si="4"/>
        <v/>
      </c>
    </row>
    <row r="61" spans="1:10">
      <c r="A61" t="str">
        <f t="shared" si="0"/>
        <v/>
      </c>
      <c r="B61" s="8"/>
      <c r="C61" t="str">
        <f t="shared" si="1"/>
        <v/>
      </c>
      <c r="E61" t="str">
        <f t="shared" si="2"/>
        <v/>
      </c>
      <c r="F61" t="str">
        <f t="shared" si="3"/>
        <v/>
      </c>
      <c r="G61" t="str">
        <f>IFERROR(_xlfn.XLOOKUP(F61,Chart_of_Accounts!$B:$B,Chart_of_Accounts!$A:$A,""),"")</f>
        <v/>
      </c>
      <c r="J61" t="str">
        <f t="shared" si="4"/>
        <v/>
      </c>
    </row>
    <row r="62" spans="1:10">
      <c r="A62" t="str">
        <f t="shared" si="0"/>
        <v/>
      </c>
      <c r="B62" s="8"/>
      <c r="C62" t="str">
        <f t="shared" si="1"/>
        <v/>
      </c>
      <c r="E62" t="str">
        <f t="shared" si="2"/>
        <v/>
      </c>
      <c r="F62" t="str">
        <f t="shared" si="3"/>
        <v/>
      </c>
      <c r="G62" t="str">
        <f>IFERROR(_xlfn.XLOOKUP(F62,Chart_of_Accounts!$B:$B,Chart_of_Accounts!$A:$A,""),"")</f>
        <v/>
      </c>
      <c r="J62" t="str">
        <f t="shared" si="4"/>
        <v/>
      </c>
    </row>
    <row r="63" spans="1:10">
      <c r="A63" t="str">
        <f t="shared" si="0"/>
        <v/>
      </c>
      <c r="B63" s="8"/>
      <c r="C63" t="str">
        <f t="shared" si="1"/>
        <v/>
      </c>
      <c r="E63" t="str">
        <f t="shared" si="2"/>
        <v/>
      </c>
      <c r="F63" t="str">
        <f t="shared" si="3"/>
        <v/>
      </c>
      <c r="G63" t="str">
        <f>IFERROR(_xlfn.XLOOKUP(F63,Chart_of_Accounts!$B:$B,Chart_of_Accounts!$A:$A,""),"")</f>
        <v/>
      </c>
      <c r="J63" t="str">
        <f t="shared" si="4"/>
        <v/>
      </c>
    </row>
    <row r="64" spans="1:10">
      <c r="A64" t="str">
        <f t="shared" si="0"/>
        <v/>
      </c>
      <c r="B64" s="8"/>
      <c r="C64" t="str">
        <f t="shared" si="1"/>
        <v/>
      </c>
      <c r="E64" t="str">
        <f t="shared" si="2"/>
        <v/>
      </c>
      <c r="F64" t="str">
        <f t="shared" si="3"/>
        <v/>
      </c>
      <c r="G64" t="str">
        <f>IFERROR(_xlfn.XLOOKUP(F64,Chart_of_Accounts!$B:$B,Chart_of_Accounts!$A:$A,""),"")</f>
        <v/>
      </c>
      <c r="J64" t="str">
        <f t="shared" si="4"/>
        <v/>
      </c>
    </row>
    <row r="65" spans="1:10">
      <c r="A65" t="str">
        <f t="shared" si="0"/>
        <v/>
      </c>
      <c r="B65" s="8"/>
      <c r="C65" t="str">
        <f t="shared" si="1"/>
        <v/>
      </c>
      <c r="E65" t="str">
        <f t="shared" si="2"/>
        <v/>
      </c>
      <c r="F65" t="str">
        <f t="shared" si="3"/>
        <v/>
      </c>
      <c r="G65" t="str">
        <f>IFERROR(_xlfn.XLOOKUP(F65,Chart_of_Accounts!$B:$B,Chart_of_Accounts!$A:$A,""),"")</f>
        <v/>
      </c>
      <c r="J65" t="str">
        <f t="shared" si="4"/>
        <v/>
      </c>
    </row>
    <row r="66" spans="1:10">
      <c r="A66" t="str">
        <f t="shared" si="0"/>
        <v/>
      </c>
      <c r="B66" s="8"/>
      <c r="C66" t="str">
        <f t="shared" si="1"/>
        <v/>
      </c>
      <c r="E66" t="str">
        <f t="shared" si="2"/>
        <v/>
      </c>
      <c r="F66" t="str">
        <f t="shared" si="3"/>
        <v/>
      </c>
      <c r="G66" t="str">
        <f>IFERROR(_xlfn.XLOOKUP(F66,Chart_of_Accounts!$B:$B,Chart_of_Accounts!$A:$A,""),"")</f>
        <v/>
      </c>
      <c r="J66" t="str">
        <f t="shared" si="4"/>
        <v/>
      </c>
    </row>
    <row r="67" spans="1:10">
      <c r="A67" t="str">
        <f t="shared" si="0"/>
        <v/>
      </c>
      <c r="B67" s="8"/>
      <c r="C67" t="str">
        <f t="shared" si="1"/>
        <v/>
      </c>
      <c r="E67" t="str">
        <f t="shared" si="2"/>
        <v/>
      </c>
      <c r="F67" t="str">
        <f t="shared" si="3"/>
        <v/>
      </c>
      <c r="G67" t="str">
        <f>IFERROR(_xlfn.XLOOKUP(F67,Chart_of_Accounts!$B:$B,Chart_of_Accounts!$A:$A,""),"")</f>
        <v/>
      </c>
      <c r="J67" t="str">
        <f t="shared" si="4"/>
        <v/>
      </c>
    </row>
    <row r="68" spans="1:10">
      <c r="A68" t="str">
        <f t="shared" si="0"/>
        <v/>
      </c>
      <c r="B68" s="8"/>
      <c r="C68" t="str">
        <f t="shared" si="1"/>
        <v/>
      </c>
      <c r="E68" t="str">
        <f t="shared" si="2"/>
        <v/>
      </c>
      <c r="F68" t="str">
        <f t="shared" si="3"/>
        <v/>
      </c>
      <c r="G68" t="str">
        <f>IFERROR(_xlfn.XLOOKUP(F68,Chart_of_Accounts!$B:$B,Chart_of_Accounts!$A:$A,""),"")</f>
        <v/>
      </c>
      <c r="J68" t="str">
        <f t="shared" si="4"/>
        <v/>
      </c>
    </row>
    <row r="69" spans="1:10">
      <c r="A69" t="str">
        <f t="shared" ref="A69:A132" si="5">IF(H69="","","ATT-"&amp;TEXT(ROW()-4,"0000"))</f>
        <v/>
      </c>
      <c r="B69" s="8"/>
      <c r="C69" t="str">
        <f t="shared" ref="C69:C132" si="6">IF(B69="","",TEXT(B69,"mmm-yy"))</f>
        <v/>
      </c>
      <c r="E69" t="str">
        <f t="shared" ref="E69:E132" si="7">IF(D69="Dialogue Forum","Activity 1: Inclusive Dialogue Forums",IF(D69="Capacity Building Workshop","Activity 2: Capacity Building Workshops",IF(D69="Advocacy Campaign","Activity 3: Advocacy Campaigns Against Ageism",IF(D69="Stakeholder Coordination Meeting","Activity 4: Stakeholder Coordination Meetings",IF(D69="M&amp;E Activity","Monitoring &amp; Evaluation","")))))</f>
        <v/>
      </c>
      <c r="F69" t="str">
        <f t="shared" ref="F69:F132" si="8">IF(D69="Dialogue Forum","PI-002",IF(D69="Capacity Building Workshop","PI-006",IF(D69="Advocacy Campaign","PI-013",IF(D69="Stakeholder Coordination Meeting","PI-015",IF(D69="M&amp;E Activity","ME-001","")))))</f>
        <v/>
      </c>
      <c r="G69" t="str">
        <f>IFERROR(_xlfn.XLOOKUP(F69,Chart_of_Accounts!$B:$B,Chart_of_Accounts!$A:$A,""),"")</f>
        <v/>
      </c>
      <c r="J69" t="str">
        <f t="shared" ref="J69:J132" si="9">IF(I69="","",IF(I69&lt;18,"Under 18",IF(I69&lt;=35,"18-35",IF(I69&lt;=59,"36-59",IF(I69&lt;=69,"60-69",IF(I69&lt;=79,"70-79","80+"))))))</f>
        <v/>
      </c>
    </row>
    <row r="70" spans="1:10">
      <c r="A70" t="str">
        <f t="shared" si="5"/>
        <v/>
      </c>
      <c r="B70" s="8"/>
      <c r="C70" t="str">
        <f t="shared" si="6"/>
        <v/>
      </c>
      <c r="E70" t="str">
        <f t="shared" si="7"/>
        <v/>
      </c>
      <c r="F70" t="str">
        <f t="shared" si="8"/>
        <v/>
      </c>
      <c r="G70" t="str">
        <f>IFERROR(_xlfn.XLOOKUP(F70,Chart_of_Accounts!$B:$B,Chart_of_Accounts!$A:$A,""),"")</f>
        <v/>
      </c>
      <c r="J70" t="str">
        <f t="shared" si="9"/>
        <v/>
      </c>
    </row>
    <row r="71" spans="1:10">
      <c r="A71" t="str">
        <f t="shared" si="5"/>
        <v/>
      </c>
      <c r="B71" s="8"/>
      <c r="C71" t="str">
        <f t="shared" si="6"/>
        <v/>
      </c>
      <c r="E71" t="str">
        <f t="shared" si="7"/>
        <v/>
      </c>
      <c r="F71" t="str">
        <f t="shared" si="8"/>
        <v/>
      </c>
      <c r="G71" t="str">
        <f>IFERROR(_xlfn.XLOOKUP(F71,Chart_of_Accounts!$B:$B,Chart_of_Accounts!$A:$A,""),"")</f>
        <v/>
      </c>
      <c r="J71" t="str">
        <f t="shared" si="9"/>
        <v/>
      </c>
    </row>
    <row r="72" spans="1:10">
      <c r="A72" t="str">
        <f t="shared" si="5"/>
        <v/>
      </c>
      <c r="B72" s="8"/>
      <c r="C72" t="str">
        <f t="shared" si="6"/>
        <v/>
      </c>
      <c r="E72" t="str">
        <f t="shared" si="7"/>
        <v/>
      </c>
      <c r="F72" t="str">
        <f t="shared" si="8"/>
        <v/>
      </c>
      <c r="G72" t="str">
        <f>IFERROR(_xlfn.XLOOKUP(F72,Chart_of_Accounts!$B:$B,Chart_of_Accounts!$A:$A,""),"")</f>
        <v/>
      </c>
      <c r="J72" t="str">
        <f t="shared" si="9"/>
        <v/>
      </c>
    </row>
    <row r="73" spans="1:10">
      <c r="A73" t="str">
        <f t="shared" si="5"/>
        <v/>
      </c>
      <c r="B73" s="8"/>
      <c r="C73" t="str">
        <f t="shared" si="6"/>
        <v/>
      </c>
      <c r="E73" t="str">
        <f t="shared" si="7"/>
        <v/>
      </c>
      <c r="F73" t="str">
        <f t="shared" si="8"/>
        <v/>
      </c>
      <c r="G73" t="str">
        <f>IFERROR(_xlfn.XLOOKUP(F73,Chart_of_Accounts!$B:$B,Chart_of_Accounts!$A:$A,""),"")</f>
        <v/>
      </c>
      <c r="J73" t="str">
        <f t="shared" si="9"/>
        <v/>
      </c>
    </row>
    <row r="74" spans="1:10">
      <c r="A74" t="str">
        <f t="shared" si="5"/>
        <v/>
      </c>
      <c r="B74" s="8"/>
      <c r="C74" t="str">
        <f t="shared" si="6"/>
        <v/>
      </c>
      <c r="E74" t="str">
        <f t="shared" si="7"/>
        <v/>
      </c>
      <c r="F74" t="str">
        <f t="shared" si="8"/>
        <v/>
      </c>
      <c r="G74" t="str">
        <f>IFERROR(_xlfn.XLOOKUP(F74,Chart_of_Accounts!$B:$B,Chart_of_Accounts!$A:$A,""),"")</f>
        <v/>
      </c>
      <c r="J74" t="str">
        <f t="shared" si="9"/>
        <v/>
      </c>
    </row>
    <row r="75" spans="1:10">
      <c r="A75" t="str">
        <f t="shared" si="5"/>
        <v/>
      </c>
      <c r="B75" s="8"/>
      <c r="C75" t="str">
        <f t="shared" si="6"/>
        <v/>
      </c>
      <c r="E75" t="str">
        <f t="shared" si="7"/>
        <v/>
      </c>
      <c r="F75" t="str">
        <f t="shared" si="8"/>
        <v/>
      </c>
      <c r="G75" t="str">
        <f>IFERROR(_xlfn.XLOOKUP(F75,Chart_of_Accounts!$B:$B,Chart_of_Accounts!$A:$A,""),"")</f>
        <v/>
      </c>
      <c r="J75" t="str">
        <f t="shared" si="9"/>
        <v/>
      </c>
    </row>
    <row r="76" spans="1:10">
      <c r="A76" t="str">
        <f t="shared" si="5"/>
        <v/>
      </c>
      <c r="B76" s="8"/>
      <c r="C76" t="str">
        <f t="shared" si="6"/>
        <v/>
      </c>
      <c r="E76" t="str">
        <f t="shared" si="7"/>
        <v/>
      </c>
      <c r="F76" t="str">
        <f t="shared" si="8"/>
        <v/>
      </c>
      <c r="G76" t="str">
        <f>IFERROR(_xlfn.XLOOKUP(F76,Chart_of_Accounts!$B:$B,Chart_of_Accounts!$A:$A,""),"")</f>
        <v/>
      </c>
      <c r="J76" t="str">
        <f t="shared" si="9"/>
        <v/>
      </c>
    </row>
    <row r="77" spans="1:10">
      <c r="A77" t="str">
        <f t="shared" si="5"/>
        <v/>
      </c>
      <c r="B77" s="8"/>
      <c r="C77" t="str">
        <f t="shared" si="6"/>
        <v/>
      </c>
      <c r="E77" t="str">
        <f t="shared" si="7"/>
        <v/>
      </c>
      <c r="F77" t="str">
        <f t="shared" si="8"/>
        <v/>
      </c>
      <c r="G77" t="str">
        <f>IFERROR(_xlfn.XLOOKUP(F77,Chart_of_Accounts!$B:$B,Chart_of_Accounts!$A:$A,""),"")</f>
        <v/>
      </c>
      <c r="J77" t="str">
        <f t="shared" si="9"/>
        <v/>
      </c>
    </row>
    <row r="78" spans="1:10">
      <c r="A78" t="str">
        <f t="shared" si="5"/>
        <v/>
      </c>
      <c r="B78" s="8"/>
      <c r="C78" t="str">
        <f t="shared" si="6"/>
        <v/>
      </c>
      <c r="E78" t="str">
        <f t="shared" si="7"/>
        <v/>
      </c>
      <c r="F78" t="str">
        <f t="shared" si="8"/>
        <v/>
      </c>
      <c r="G78" t="str">
        <f>IFERROR(_xlfn.XLOOKUP(F78,Chart_of_Accounts!$B:$B,Chart_of_Accounts!$A:$A,""),"")</f>
        <v/>
      </c>
      <c r="J78" t="str">
        <f t="shared" si="9"/>
        <v/>
      </c>
    </row>
    <row r="79" spans="1:10">
      <c r="A79" t="str">
        <f t="shared" si="5"/>
        <v/>
      </c>
      <c r="B79" s="8"/>
      <c r="C79" t="str">
        <f t="shared" si="6"/>
        <v/>
      </c>
      <c r="E79" t="str">
        <f t="shared" si="7"/>
        <v/>
      </c>
      <c r="F79" t="str">
        <f t="shared" si="8"/>
        <v/>
      </c>
      <c r="G79" t="str">
        <f>IFERROR(_xlfn.XLOOKUP(F79,Chart_of_Accounts!$B:$B,Chart_of_Accounts!$A:$A,""),"")</f>
        <v/>
      </c>
      <c r="J79" t="str">
        <f t="shared" si="9"/>
        <v/>
      </c>
    </row>
    <row r="80" spans="1:10">
      <c r="A80" t="str">
        <f t="shared" si="5"/>
        <v/>
      </c>
      <c r="B80" s="8"/>
      <c r="C80" t="str">
        <f t="shared" si="6"/>
        <v/>
      </c>
      <c r="E80" t="str">
        <f t="shared" si="7"/>
        <v/>
      </c>
      <c r="F80" t="str">
        <f t="shared" si="8"/>
        <v/>
      </c>
      <c r="G80" t="str">
        <f>IFERROR(_xlfn.XLOOKUP(F80,Chart_of_Accounts!$B:$B,Chart_of_Accounts!$A:$A,""),"")</f>
        <v/>
      </c>
      <c r="J80" t="str">
        <f t="shared" si="9"/>
        <v/>
      </c>
    </row>
    <row r="81" spans="1:10">
      <c r="A81" t="str">
        <f t="shared" si="5"/>
        <v/>
      </c>
      <c r="B81" s="8"/>
      <c r="C81" t="str">
        <f t="shared" si="6"/>
        <v/>
      </c>
      <c r="E81" t="str">
        <f t="shared" si="7"/>
        <v/>
      </c>
      <c r="F81" t="str">
        <f t="shared" si="8"/>
        <v/>
      </c>
      <c r="G81" t="str">
        <f>IFERROR(_xlfn.XLOOKUP(F81,Chart_of_Accounts!$B:$B,Chart_of_Accounts!$A:$A,""),"")</f>
        <v/>
      </c>
      <c r="J81" t="str">
        <f t="shared" si="9"/>
        <v/>
      </c>
    </row>
    <row r="82" spans="1:10">
      <c r="A82" t="str">
        <f t="shared" si="5"/>
        <v/>
      </c>
      <c r="B82" s="8"/>
      <c r="C82" t="str">
        <f t="shared" si="6"/>
        <v/>
      </c>
      <c r="E82" t="str">
        <f t="shared" si="7"/>
        <v/>
      </c>
      <c r="F82" t="str">
        <f t="shared" si="8"/>
        <v/>
      </c>
      <c r="G82" t="str">
        <f>IFERROR(_xlfn.XLOOKUP(F82,Chart_of_Accounts!$B:$B,Chart_of_Accounts!$A:$A,""),"")</f>
        <v/>
      </c>
      <c r="J82" t="str">
        <f t="shared" si="9"/>
        <v/>
      </c>
    </row>
    <row r="83" spans="1:10">
      <c r="A83" t="str">
        <f t="shared" si="5"/>
        <v/>
      </c>
      <c r="B83" s="8"/>
      <c r="C83" t="str">
        <f t="shared" si="6"/>
        <v/>
      </c>
      <c r="E83" t="str">
        <f t="shared" si="7"/>
        <v/>
      </c>
      <c r="F83" t="str">
        <f t="shared" si="8"/>
        <v/>
      </c>
      <c r="G83" t="str">
        <f>IFERROR(_xlfn.XLOOKUP(F83,Chart_of_Accounts!$B:$B,Chart_of_Accounts!$A:$A,""),"")</f>
        <v/>
      </c>
      <c r="J83" t="str">
        <f t="shared" si="9"/>
        <v/>
      </c>
    </row>
    <row r="84" spans="1:10">
      <c r="A84" t="str">
        <f t="shared" si="5"/>
        <v/>
      </c>
      <c r="B84" s="8"/>
      <c r="C84" t="str">
        <f t="shared" si="6"/>
        <v/>
      </c>
      <c r="E84" t="str">
        <f t="shared" si="7"/>
        <v/>
      </c>
      <c r="F84" t="str">
        <f t="shared" si="8"/>
        <v/>
      </c>
      <c r="G84" t="str">
        <f>IFERROR(_xlfn.XLOOKUP(F84,Chart_of_Accounts!$B:$B,Chart_of_Accounts!$A:$A,""),"")</f>
        <v/>
      </c>
      <c r="J84" t="str">
        <f t="shared" si="9"/>
        <v/>
      </c>
    </row>
    <row r="85" spans="1:10">
      <c r="A85" t="str">
        <f t="shared" si="5"/>
        <v/>
      </c>
      <c r="B85" s="8"/>
      <c r="C85" t="str">
        <f t="shared" si="6"/>
        <v/>
      </c>
      <c r="E85" t="str">
        <f t="shared" si="7"/>
        <v/>
      </c>
      <c r="F85" t="str">
        <f t="shared" si="8"/>
        <v/>
      </c>
      <c r="G85" t="str">
        <f>IFERROR(_xlfn.XLOOKUP(F85,Chart_of_Accounts!$B:$B,Chart_of_Accounts!$A:$A,""),"")</f>
        <v/>
      </c>
      <c r="J85" t="str">
        <f t="shared" si="9"/>
        <v/>
      </c>
    </row>
    <row r="86" spans="1:10">
      <c r="A86" t="str">
        <f t="shared" si="5"/>
        <v/>
      </c>
      <c r="B86" s="8"/>
      <c r="C86" t="str">
        <f t="shared" si="6"/>
        <v/>
      </c>
      <c r="E86" t="str">
        <f t="shared" si="7"/>
        <v/>
      </c>
      <c r="F86" t="str">
        <f t="shared" si="8"/>
        <v/>
      </c>
      <c r="G86" t="str">
        <f>IFERROR(_xlfn.XLOOKUP(F86,Chart_of_Accounts!$B:$B,Chart_of_Accounts!$A:$A,""),"")</f>
        <v/>
      </c>
      <c r="J86" t="str">
        <f t="shared" si="9"/>
        <v/>
      </c>
    </row>
    <row r="87" spans="1:10">
      <c r="A87" t="str">
        <f t="shared" si="5"/>
        <v/>
      </c>
      <c r="B87" s="8"/>
      <c r="C87" t="str">
        <f t="shared" si="6"/>
        <v/>
      </c>
      <c r="E87" t="str">
        <f t="shared" si="7"/>
        <v/>
      </c>
      <c r="F87" t="str">
        <f t="shared" si="8"/>
        <v/>
      </c>
      <c r="G87" t="str">
        <f>IFERROR(_xlfn.XLOOKUP(F87,Chart_of_Accounts!$B:$B,Chart_of_Accounts!$A:$A,""),"")</f>
        <v/>
      </c>
      <c r="J87" t="str">
        <f t="shared" si="9"/>
        <v/>
      </c>
    </row>
    <row r="88" spans="1:10">
      <c r="A88" t="str">
        <f t="shared" si="5"/>
        <v/>
      </c>
      <c r="B88" s="8"/>
      <c r="C88" t="str">
        <f t="shared" si="6"/>
        <v/>
      </c>
      <c r="E88" t="str">
        <f t="shared" si="7"/>
        <v/>
      </c>
      <c r="F88" t="str">
        <f t="shared" si="8"/>
        <v/>
      </c>
      <c r="G88" t="str">
        <f>IFERROR(_xlfn.XLOOKUP(F88,Chart_of_Accounts!$B:$B,Chart_of_Accounts!$A:$A,""),"")</f>
        <v/>
      </c>
      <c r="J88" t="str">
        <f t="shared" si="9"/>
        <v/>
      </c>
    </row>
    <row r="89" spans="1:10">
      <c r="A89" t="str">
        <f t="shared" si="5"/>
        <v/>
      </c>
      <c r="B89" s="8"/>
      <c r="C89" t="str">
        <f t="shared" si="6"/>
        <v/>
      </c>
      <c r="E89" t="str">
        <f t="shared" si="7"/>
        <v/>
      </c>
      <c r="F89" t="str">
        <f t="shared" si="8"/>
        <v/>
      </c>
      <c r="G89" t="str">
        <f>IFERROR(_xlfn.XLOOKUP(F89,Chart_of_Accounts!$B:$B,Chart_of_Accounts!$A:$A,""),"")</f>
        <v/>
      </c>
      <c r="J89" t="str">
        <f t="shared" si="9"/>
        <v/>
      </c>
    </row>
    <row r="90" spans="1:10">
      <c r="A90" t="str">
        <f t="shared" si="5"/>
        <v/>
      </c>
      <c r="B90" s="8"/>
      <c r="C90" t="str">
        <f t="shared" si="6"/>
        <v/>
      </c>
      <c r="E90" t="str">
        <f t="shared" si="7"/>
        <v/>
      </c>
      <c r="F90" t="str">
        <f t="shared" si="8"/>
        <v/>
      </c>
      <c r="G90" t="str">
        <f>IFERROR(_xlfn.XLOOKUP(F90,Chart_of_Accounts!$B:$B,Chart_of_Accounts!$A:$A,""),"")</f>
        <v/>
      </c>
      <c r="J90" t="str">
        <f t="shared" si="9"/>
        <v/>
      </c>
    </row>
    <row r="91" spans="1:10">
      <c r="A91" t="str">
        <f t="shared" si="5"/>
        <v/>
      </c>
      <c r="B91" s="8"/>
      <c r="C91" t="str">
        <f t="shared" si="6"/>
        <v/>
      </c>
      <c r="E91" t="str">
        <f t="shared" si="7"/>
        <v/>
      </c>
      <c r="F91" t="str">
        <f t="shared" si="8"/>
        <v/>
      </c>
      <c r="G91" t="str">
        <f>IFERROR(_xlfn.XLOOKUP(F91,Chart_of_Accounts!$B:$B,Chart_of_Accounts!$A:$A,""),"")</f>
        <v/>
      </c>
      <c r="J91" t="str">
        <f t="shared" si="9"/>
        <v/>
      </c>
    </row>
    <row r="92" spans="1:10">
      <c r="A92" t="str">
        <f t="shared" si="5"/>
        <v/>
      </c>
      <c r="B92" s="8"/>
      <c r="C92" t="str">
        <f t="shared" si="6"/>
        <v/>
      </c>
      <c r="E92" t="str">
        <f t="shared" si="7"/>
        <v/>
      </c>
      <c r="F92" t="str">
        <f t="shared" si="8"/>
        <v/>
      </c>
      <c r="G92" t="str">
        <f>IFERROR(_xlfn.XLOOKUP(F92,Chart_of_Accounts!$B:$B,Chart_of_Accounts!$A:$A,""),"")</f>
        <v/>
      </c>
      <c r="J92" t="str">
        <f t="shared" si="9"/>
        <v/>
      </c>
    </row>
    <row r="93" spans="1:10">
      <c r="A93" t="str">
        <f t="shared" si="5"/>
        <v/>
      </c>
      <c r="B93" s="8"/>
      <c r="C93" t="str">
        <f t="shared" si="6"/>
        <v/>
      </c>
      <c r="E93" t="str">
        <f t="shared" si="7"/>
        <v/>
      </c>
      <c r="F93" t="str">
        <f t="shared" si="8"/>
        <v/>
      </c>
      <c r="G93" t="str">
        <f>IFERROR(_xlfn.XLOOKUP(F93,Chart_of_Accounts!$B:$B,Chart_of_Accounts!$A:$A,""),"")</f>
        <v/>
      </c>
      <c r="J93" t="str">
        <f t="shared" si="9"/>
        <v/>
      </c>
    </row>
    <row r="94" spans="1:10">
      <c r="A94" t="str">
        <f t="shared" si="5"/>
        <v/>
      </c>
      <c r="B94" s="8"/>
      <c r="C94" t="str">
        <f t="shared" si="6"/>
        <v/>
      </c>
      <c r="E94" t="str">
        <f t="shared" si="7"/>
        <v/>
      </c>
      <c r="F94" t="str">
        <f t="shared" si="8"/>
        <v/>
      </c>
      <c r="G94" t="str">
        <f>IFERROR(_xlfn.XLOOKUP(F94,Chart_of_Accounts!$B:$B,Chart_of_Accounts!$A:$A,""),"")</f>
        <v/>
      </c>
      <c r="J94" t="str">
        <f t="shared" si="9"/>
        <v/>
      </c>
    </row>
    <row r="95" spans="1:10">
      <c r="A95" t="str">
        <f t="shared" si="5"/>
        <v/>
      </c>
      <c r="B95" s="8"/>
      <c r="C95" t="str">
        <f t="shared" si="6"/>
        <v/>
      </c>
      <c r="E95" t="str">
        <f t="shared" si="7"/>
        <v/>
      </c>
      <c r="F95" t="str">
        <f t="shared" si="8"/>
        <v/>
      </c>
      <c r="G95" t="str">
        <f>IFERROR(_xlfn.XLOOKUP(F95,Chart_of_Accounts!$B:$B,Chart_of_Accounts!$A:$A,""),"")</f>
        <v/>
      </c>
      <c r="J95" t="str">
        <f t="shared" si="9"/>
        <v/>
      </c>
    </row>
    <row r="96" spans="1:10">
      <c r="A96" t="str">
        <f t="shared" si="5"/>
        <v/>
      </c>
      <c r="B96" s="8"/>
      <c r="C96" t="str">
        <f t="shared" si="6"/>
        <v/>
      </c>
      <c r="E96" t="str">
        <f t="shared" si="7"/>
        <v/>
      </c>
      <c r="F96" t="str">
        <f t="shared" si="8"/>
        <v/>
      </c>
      <c r="G96" t="str">
        <f>IFERROR(_xlfn.XLOOKUP(F96,Chart_of_Accounts!$B:$B,Chart_of_Accounts!$A:$A,""),"")</f>
        <v/>
      </c>
      <c r="J96" t="str">
        <f t="shared" si="9"/>
        <v/>
      </c>
    </row>
    <row r="97" spans="1:10">
      <c r="A97" t="str">
        <f t="shared" si="5"/>
        <v/>
      </c>
      <c r="B97" s="8"/>
      <c r="C97" t="str">
        <f t="shared" si="6"/>
        <v/>
      </c>
      <c r="E97" t="str">
        <f t="shared" si="7"/>
        <v/>
      </c>
      <c r="F97" t="str">
        <f t="shared" si="8"/>
        <v/>
      </c>
      <c r="G97" t="str">
        <f>IFERROR(_xlfn.XLOOKUP(F97,Chart_of_Accounts!$B:$B,Chart_of_Accounts!$A:$A,""),"")</f>
        <v/>
      </c>
      <c r="J97" t="str">
        <f t="shared" si="9"/>
        <v/>
      </c>
    </row>
    <row r="98" spans="1:10">
      <c r="A98" t="str">
        <f t="shared" si="5"/>
        <v/>
      </c>
      <c r="B98" s="8"/>
      <c r="C98" t="str">
        <f t="shared" si="6"/>
        <v/>
      </c>
      <c r="E98" t="str">
        <f t="shared" si="7"/>
        <v/>
      </c>
      <c r="F98" t="str">
        <f t="shared" si="8"/>
        <v/>
      </c>
      <c r="G98" t="str">
        <f>IFERROR(_xlfn.XLOOKUP(F98,Chart_of_Accounts!$B:$B,Chart_of_Accounts!$A:$A,""),"")</f>
        <v/>
      </c>
      <c r="J98" t="str">
        <f t="shared" si="9"/>
        <v/>
      </c>
    </row>
    <row r="99" spans="1:10">
      <c r="A99" t="str">
        <f t="shared" si="5"/>
        <v/>
      </c>
      <c r="B99" s="8"/>
      <c r="C99" t="str">
        <f t="shared" si="6"/>
        <v/>
      </c>
      <c r="E99" t="str">
        <f t="shared" si="7"/>
        <v/>
      </c>
      <c r="F99" t="str">
        <f t="shared" si="8"/>
        <v/>
      </c>
      <c r="G99" t="str">
        <f>IFERROR(_xlfn.XLOOKUP(F99,Chart_of_Accounts!$B:$B,Chart_of_Accounts!$A:$A,""),"")</f>
        <v/>
      </c>
      <c r="J99" t="str">
        <f t="shared" si="9"/>
        <v/>
      </c>
    </row>
    <row r="100" spans="1:10">
      <c r="A100" t="str">
        <f t="shared" si="5"/>
        <v/>
      </c>
      <c r="B100" s="8"/>
      <c r="C100" t="str">
        <f t="shared" si="6"/>
        <v/>
      </c>
      <c r="E100" t="str">
        <f t="shared" si="7"/>
        <v/>
      </c>
      <c r="F100" t="str">
        <f t="shared" si="8"/>
        <v/>
      </c>
      <c r="G100" t="str">
        <f>IFERROR(_xlfn.XLOOKUP(F100,Chart_of_Accounts!$B:$B,Chart_of_Accounts!$A:$A,""),"")</f>
        <v/>
      </c>
      <c r="J100" t="str">
        <f t="shared" si="9"/>
        <v/>
      </c>
    </row>
    <row r="101" spans="1:10">
      <c r="A101" t="str">
        <f t="shared" si="5"/>
        <v/>
      </c>
      <c r="B101" s="8"/>
      <c r="C101" t="str">
        <f t="shared" si="6"/>
        <v/>
      </c>
      <c r="E101" t="str">
        <f t="shared" si="7"/>
        <v/>
      </c>
      <c r="F101" t="str">
        <f t="shared" si="8"/>
        <v/>
      </c>
      <c r="G101" t="str">
        <f>IFERROR(_xlfn.XLOOKUP(F101,Chart_of_Accounts!$B:$B,Chart_of_Accounts!$A:$A,""),"")</f>
        <v/>
      </c>
      <c r="J101" t="str">
        <f t="shared" si="9"/>
        <v/>
      </c>
    </row>
    <row r="102" spans="1:10">
      <c r="A102" t="str">
        <f t="shared" si="5"/>
        <v/>
      </c>
      <c r="B102" s="8"/>
      <c r="C102" t="str">
        <f t="shared" si="6"/>
        <v/>
      </c>
      <c r="E102" t="str">
        <f t="shared" si="7"/>
        <v/>
      </c>
      <c r="F102" t="str">
        <f t="shared" si="8"/>
        <v/>
      </c>
      <c r="G102" t="str">
        <f>IFERROR(_xlfn.XLOOKUP(F102,Chart_of_Accounts!$B:$B,Chart_of_Accounts!$A:$A,""),"")</f>
        <v/>
      </c>
      <c r="J102" t="str">
        <f t="shared" si="9"/>
        <v/>
      </c>
    </row>
    <row r="103" spans="1:10">
      <c r="A103" t="str">
        <f t="shared" si="5"/>
        <v/>
      </c>
      <c r="B103" s="8"/>
      <c r="C103" t="str">
        <f t="shared" si="6"/>
        <v/>
      </c>
      <c r="E103" t="str">
        <f t="shared" si="7"/>
        <v/>
      </c>
      <c r="F103" t="str">
        <f t="shared" si="8"/>
        <v/>
      </c>
      <c r="G103" t="str">
        <f>IFERROR(_xlfn.XLOOKUP(F103,Chart_of_Accounts!$B:$B,Chart_of_Accounts!$A:$A,""),"")</f>
        <v/>
      </c>
      <c r="J103" t="str">
        <f t="shared" si="9"/>
        <v/>
      </c>
    </row>
    <row r="104" spans="1:10">
      <c r="A104" t="str">
        <f t="shared" si="5"/>
        <v/>
      </c>
      <c r="B104" s="8"/>
      <c r="C104" t="str">
        <f t="shared" si="6"/>
        <v/>
      </c>
      <c r="E104" t="str">
        <f t="shared" si="7"/>
        <v/>
      </c>
      <c r="F104" t="str">
        <f t="shared" si="8"/>
        <v/>
      </c>
      <c r="G104" t="str">
        <f>IFERROR(_xlfn.XLOOKUP(F104,Chart_of_Accounts!$B:$B,Chart_of_Accounts!$A:$A,""),"")</f>
        <v/>
      </c>
      <c r="J104" t="str">
        <f t="shared" si="9"/>
        <v/>
      </c>
    </row>
    <row r="105" spans="1:10">
      <c r="A105" t="str">
        <f t="shared" si="5"/>
        <v/>
      </c>
      <c r="B105" s="8"/>
      <c r="C105" t="str">
        <f t="shared" si="6"/>
        <v/>
      </c>
      <c r="E105" t="str">
        <f t="shared" si="7"/>
        <v/>
      </c>
      <c r="F105" t="str">
        <f t="shared" si="8"/>
        <v/>
      </c>
      <c r="G105" t="str">
        <f>IFERROR(_xlfn.XLOOKUP(F105,Chart_of_Accounts!$B:$B,Chart_of_Accounts!$A:$A,""),"")</f>
        <v/>
      </c>
      <c r="J105" t="str">
        <f t="shared" si="9"/>
        <v/>
      </c>
    </row>
    <row r="106" spans="1:10">
      <c r="A106" t="str">
        <f t="shared" si="5"/>
        <v/>
      </c>
      <c r="B106" s="8"/>
      <c r="C106" t="str">
        <f t="shared" si="6"/>
        <v/>
      </c>
      <c r="E106" t="str">
        <f t="shared" si="7"/>
        <v/>
      </c>
      <c r="F106" t="str">
        <f t="shared" si="8"/>
        <v/>
      </c>
      <c r="G106" t="str">
        <f>IFERROR(_xlfn.XLOOKUP(F106,Chart_of_Accounts!$B:$B,Chart_of_Accounts!$A:$A,""),"")</f>
        <v/>
      </c>
      <c r="J106" t="str">
        <f t="shared" si="9"/>
        <v/>
      </c>
    </row>
    <row r="107" spans="1:10">
      <c r="A107" t="str">
        <f t="shared" si="5"/>
        <v/>
      </c>
      <c r="B107" s="8"/>
      <c r="C107" t="str">
        <f t="shared" si="6"/>
        <v/>
      </c>
      <c r="E107" t="str">
        <f t="shared" si="7"/>
        <v/>
      </c>
      <c r="F107" t="str">
        <f t="shared" si="8"/>
        <v/>
      </c>
      <c r="G107" t="str">
        <f>IFERROR(_xlfn.XLOOKUP(F107,Chart_of_Accounts!$B:$B,Chart_of_Accounts!$A:$A,""),"")</f>
        <v/>
      </c>
      <c r="J107" t="str">
        <f t="shared" si="9"/>
        <v/>
      </c>
    </row>
    <row r="108" spans="1:10">
      <c r="A108" t="str">
        <f t="shared" si="5"/>
        <v/>
      </c>
      <c r="B108" s="8"/>
      <c r="C108" t="str">
        <f t="shared" si="6"/>
        <v/>
      </c>
      <c r="E108" t="str">
        <f t="shared" si="7"/>
        <v/>
      </c>
      <c r="F108" t="str">
        <f t="shared" si="8"/>
        <v/>
      </c>
      <c r="G108" t="str">
        <f>IFERROR(_xlfn.XLOOKUP(F108,Chart_of_Accounts!$B:$B,Chart_of_Accounts!$A:$A,""),"")</f>
        <v/>
      </c>
      <c r="J108" t="str">
        <f t="shared" si="9"/>
        <v/>
      </c>
    </row>
    <row r="109" spans="1:10">
      <c r="A109" t="str">
        <f t="shared" si="5"/>
        <v/>
      </c>
      <c r="B109" s="8"/>
      <c r="C109" t="str">
        <f t="shared" si="6"/>
        <v/>
      </c>
      <c r="E109" t="str">
        <f t="shared" si="7"/>
        <v/>
      </c>
      <c r="F109" t="str">
        <f t="shared" si="8"/>
        <v/>
      </c>
      <c r="G109" t="str">
        <f>IFERROR(_xlfn.XLOOKUP(F109,Chart_of_Accounts!$B:$B,Chart_of_Accounts!$A:$A,""),"")</f>
        <v/>
      </c>
      <c r="J109" t="str">
        <f t="shared" si="9"/>
        <v/>
      </c>
    </row>
    <row r="110" spans="1:10">
      <c r="A110" t="str">
        <f t="shared" si="5"/>
        <v/>
      </c>
      <c r="B110" s="8"/>
      <c r="C110" t="str">
        <f t="shared" si="6"/>
        <v/>
      </c>
      <c r="E110" t="str">
        <f t="shared" si="7"/>
        <v/>
      </c>
      <c r="F110" t="str">
        <f t="shared" si="8"/>
        <v/>
      </c>
      <c r="G110" t="str">
        <f>IFERROR(_xlfn.XLOOKUP(F110,Chart_of_Accounts!$B:$B,Chart_of_Accounts!$A:$A,""),"")</f>
        <v/>
      </c>
      <c r="J110" t="str">
        <f t="shared" si="9"/>
        <v/>
      </c>
    </row>
    <row r="111" spans="1:10">
      <c r="A111" t="str">
        <f t="shared" si="5"/>
        <v/>
      </c>
      <c r="B111" s="8"/>
      <c r="C111" t="str">
        <f t="shared" si="6"/>
        <v/>
      </c>
      <c r="E111" t="str">
        <f t="shared" si="7"/>
        <v/>
      </c>
      <c r="F111" t="str">
        <f t="shared" si="8"/>
        <v/>
      </c>
      <c r="G111" t="str">
        <f>IFERROR(_xlfn.XLOOKUP(F111,Chart_of_Accounts!$B:$B,Chart_of_Accounts!$A:$A,""),"")</f>
        <v/>
      </c>
      <c r="J111" t="str">
        <f t="shared" si="9"/>
        <v/>
      </c>
    </row>
    <row r="112" spans="1:10">
      <c r="A112" t="str">
        <f t="shared" si="5"/>
        <v/>
      </c>
      <c r="B112" s="8"/>
      <c r="C112" t="str">
        <f t="shared" si="6"/>
        <v/>
      </c>
      <c r="E112" t="str">
        <f t="shared" si="7"/>
        <v/>
      </c>
      <c r="F112" t="str">
        <f t="shared" si="8"/>
        <v/>
      </c>
      <c r="G112" t="str">
        <f>IFERROR(_xlfn.XLOOKUP(F112,Chart_of_Accounts!$B:$B,Chart_of_Accounts!$A:$A,""),"")</f>
        <v/>
      </c>
      <c r="J112" t="str">
        <f t="shared" si="9"/>
        <v/>
      </c>
    </row>
    <row r="113" spans="1:10">
      <c r="A113" t="str">
        <f t="shared" si="5"/>
        <v/>
      </c>
      <c r="B113" s="8"/>
      <c r="C113" t="str">
        <f t="shared" si="6"/>
        <v/>
      </c>
      <c r="E113" t="str">
        <f t="shared" si="7"/>
        <v/>
      </c>
      <c r="F113" t="str">
        <f t="shared" si="8"/>
        <v/>
      </c>
      <c r="G113" t="str">
        <f>IFERROR(_xlfn.XLOOKUP(F113,Chart_of_Accounts!$B:$B,Chart_of_Accounts!$A:$A,""),"")</f>
        <v/>
      </c>
      <c r="J113" t="str">
        <f t="shared" si="9"/>
        <v/>
      </c>
    </row>
    <row r="114" spans="1:10">
      <c r="A114" t="str">
        <f t="shared" si="5"/>
        <v/>
      </c>
      <c r="B114" s="8"/>
      <c r="C114" t="str">
        <f t="shared" si="6"/>
        <v/>
      </c>
      <c r="E114" t="str">
        <f t="shared" si="7"/>
        <v/>
      </c>
      <c r="F114" t="str">
        <f t="shared" si="8"/>
        <v/>
      </c>
      <c r="G114" t="str">
        <f>IFERROR(_xlfn.XLOOKUP(F114,Chart_of_Accounts!$B:$B,Chart_of_Accounts!$A:$A,""),"")</f>
        <v/>
      </c>
      <c r="J114" t="str">
        <f t="shared" si="9"/>
        <v/>
      </c>
    </row>
    <row r="115" spans="1:10">
      <c r="A115" t="str">
        <f t="shared" si="5"/>
        <v/>
      </c>
      <c r="B115" s="8"/>
      <c r="C115" t="str">
        <f t="shared" si="6"/>
        <v/>
      </c>
      <c r="E115" t="str">
        <f t="shared" si="7"/>
        <v/>
      </c>
      <c r="F115" t="str">
        <f t="shared" si="8"/>
        <v/>
      </c>
      <c r="G115" t="str">
        <f>IFERROR(_xlfn.XLOOKUP(F115,Chart_of_Accounts!$B:$B,Chart_of_Accounts!$A:$A,""),"")</f>
        <v/>
      </c>
      <c r="J115" t="str">
        <f t="shared" si="9"/>
        <v/>
      </c>
    </row>
    <row r="116" spans="1:10">
      <c r="A116" t="str">
        <f t="shared" si="5"/>
        <v/>
      </c>
      <c r="B116" s="8"/>
      <c r="C116" t="str">
        <f t="shared" si="6"/>
        <v/>
      </c>
      <c r="E116" t="str">
        <f t="shared" si="7"/>
        <v/>
      </c>
      <c r="F116" t="str">
        <f t="shared" si="8"/>
        <v/>
      </c>
      <c r="G116" t="str">
        <f>IFERROR(_xlfn.XLOOKUP(F116,Chart_of_Accounts!$B:$B,Chart_of_Accounts!$A:$A,""),"")</f>
        <v/>
      </c>
      <c r="J116" t="str">
        <f t="shared" si="9"/>
        <v/>
      </c>
    </row>
    <row r="117" spans="1:10">
      <c r="A117" t="str">
        <f t="shared" si="5"/>
        <v/>
      </c>
      <c r="B117" s="8"/>
      <c r="C117" t="str">
        <f t="shared" si="6"/>
        <v/>
      </c>
      <c r="E117" t="str">
        <f t="shared" si="7"/>
        <v/>
      </c>
      <c r="F117" t="str">
        <f t="shared" si="8"/>
        <v/>
      </c>
      <c r="G117" t="str">
        <f>IFERROR(_xlfn.XLOOKUP(F117,Chart_of_Accounts!$B:$B,Chart_of_Accounts!$A:$A,""),"")</f>
        <v/>
      </c>
      <c r="J117" t="str">
        <f t="shared" si="9"/>
        <v/>
      </c>
    </row>
    <row r="118" spans="1:10">
      <c r="A118" t="str">
        <f t="shared" si="5"/>
        <v/>
      </c>
      <c r="B118" s="8"/>
      <c r="C118" t="str">
        <f t="shared" si="6"/>
        <v/>
      </c>
      <c r="E118" t="str">
        <f t="shared" si="7"/>
        <v/>
      </c>
      <c r="F118" t="str">
        <f t="shared" si="8"/>
        <v/>
      </c>
      <c r="G118" t="str">
        <f>IFERROR(_xlfn.XLOOKUP(F118,Chart_of_Accounts!$B:$B,Chart_of_Accounts!$A:$A,""),"")</f>
        <v/>
      </c>
      <c r="J118" t="str">
        <f t="shared" si="9"/>
        <v/>
      </c>
    </row>
    <row r="119" spans="1:10">
      <c r="A119" t="str">
        <f t="shared" si="5"/>
        <v/>
      </c>
      <c r="B119" s="8"/>
      <c r="C119" t="str">
        <f t="shared" si="6"/>
        <v/>
      </c>
      <c r="E119" t="str">
        <f t="shared" si="7"/>
        <v/>
      </c>
      <c r="F119" t="str">
        <f t="shared" si="8"/>
        <v/>
      </c>
      <c r="G119" t="str">
        <f>IFERROR(_xlfn.XLOOKUP(F119,Chart_of_Accounts!$B:$B,Chart_of_Accounts!$A:$A,""),"")</f>
        <v/>
      </c>
      <c r="J119" t="str">
        <f t="shared" si="9"/>
        <v/>
      </c>
    </row>
    <row r="120" spans="1:10">
      <c r="A120" t="str">
        <f t="shared" si="5"/>
        <v/>
      </c>
      <c r="B120" s="8"/>
      <c r="C120" t="str">
        <f t="shared" si="6"/>
        <v/>
      </c>
      <c r="E120" t="str">
        <f t="shared" si="7"/>
        <v/>
      </c>
      <c r="F120" t="str">
        <f t="shared" si="8"/>
        <v/>
      </c>
      <c r="G120" t="str">
        <f>IFERROR(_xlfn.XLOOKUP(F120,Chart_of_Accounts!$B:$B,Chart_of_Accounts!$A:$A,""),"")</f>
        <v/>
      </c>
      <c r="J120" t="str">
        <f t="shared" si="9"/>
        <v/>
      </c>
    </row>
    <row r="121" spans="1:10">
      <c r="A121" t="str">
        <f t="shared" si="5"/>
        <v/>
      </c>
      <c r="B121" s="8"/>
      <c r="C121" t="str">
        <f t="shared" si="6"/>
        <v/>
      </c>
      <c r="E121" t="str">
        <f t="shared" si="7"/>
        <v/>
      </c>
      <c r="F121" t="str">
        <f t="shared" si="8"/>
        <v/>
      </c>
      <c r="G121" t="str">
        <f>IFERROR(_xlfn.XLOOKUP(F121,Chart_of_Accounts!$B:$B,Chart_of_Accounts!$A:$A,""),"")</f>
        <v/>
      </c>
      <c r="J121" t="str">
        <f t="shared" si="9"/>
        <v/>
      </c>
    </row>
    <row r="122" spans="1:10">
      <c r="A122" t="str">
        <f t="shared" si="5"/>
        <v/>
      </c>
      <c r="B122" s="8"/>
      <c r="C122" t="str">
        <f t="shared" si="6"/>
        <v/>
      </c>
      <c r="E122" t="str">
        <f t="shared" si="7"/>
        <v/>
      </c>
      <c r="F122" t="str">
        <f t="shared" si="8"/>
        <v/>
      </c>
      <c r="G122" t="str">
        <f>IFERROR(_xlfn.XLOOKUP(F122,Chart_of_Accounts!$B:$B,Chart_of_Accounts!$A:$A,""),"")</f>
        <v/>
      </c>
      <c r="J122" t="str">
        <f t="shared" si="9"/>
        <v/>
      </c>
    </row>
    <row r="123" spans="1:10">
      <c r="A123" t="str">
        <f t="shared" si="5"/>
        <v/>
      </c>
      <c r="B123" s="8"/>
      <c r="C123" t="str">
        <f t="shared" si="6"/>
        <v/>
      </c>
      <c r="E123" t="str">
        <f t="shared" si="7"/>
        <v/>
      </c>
      <c r="F123" t="str">
        <f t="shared" si="8"/>
        <v/>
      </c>
      <c r="G123" t="str">
        <f>IFERROR(_xlfn.XLOOKUP(F123,Chart_of_Accounts!$B:$B,Chart_of_Accounts!$A:$A,""),"")</f>
        <v/>
      </c>
      <c r="J123" t="str">
        <f t="shared" si="9"/>
        <v/>
      </c>
    </row>
    <row r="124" spans="1:10">
      <c r="A124" t="str">
        <f t="shared" si="5"/>
        <v/>
      </c>
      <c r="B124" s="8"/>
      <c r="C124" t="str">
        <f t="shared" si="6"/>
        <v/>
      </c>
      <c r="E124" t="str">
        <f t="shared" si="7"/>
        <v/>
      </c>
      <c r="F124" t="str">
        <f t="shared" si="8"/>
        <v/>
      </c>
      <c r="G124" t="str">
        <f>IFERROR(_xlfn.XLOOKUP(F124,Chart_of_Accounts!$B:$B,Chart_of_Accounts!$A:$A,""),"")</f>
        <v/>
      </c>
      <c r="J124" t="str">
        <f t="shared" si="9"/>
        <v/>
      </c>
    </row>
    <row r="125" spans="1:10">
      <c r="A125" t="str">
        <f t="shared" si="5"/>
        <v/>
      </c>
      <c r="B125" s="8"/>
      <c r="C125" t="str">
        <f t="shared" si="6"/>
        <v/>
      </c>
      <c r="E125" t="str">
        <f t="shared" si="7"/>
        <v/>
      </c>
      <c r="F125" t="str">
        <f t="shared" si="8"/>
        <v/>
      </c>
      <c r="G125" t="str">
        <f>IFERROR(_xlfn.XLOOKUP(F125,Chart_of_Accounts!$B:$B,Chart_of_Accounts!$A:$A,""),"")</f>
        <v/>
      </c>
      <c r="J125" t="str">
        <f t="shared" si="9"/>
        <v/>
      </c>
    </row>
    <row r="126" spans="1:10">
      <c r="A126" t="str">
        <f t="shared" si="5"/>
        <v/>
      </c>
      <c r="B126" s="8"/>
      <c r="C126" t="str">
        <f t="shared" si="6"/>
        <v/>
      </c>
      <c r="E126" t="str">
        <f t="shared" si="7"/>
        <v/>
      </c>
      <c r="F126" t="str">
        <f t="shared" si="8"/>
        <v/>
      </c>
      <c r="G126" t="str">
        <f>IFERROR(_xlfn.XLOOKUP(F126,Chart_of_Accounts!$B:$B,Chart_of_Accounts!$A:$A,""),"")</f>
        <v/>
      </c>
      <c r="J126" t="str">
        <f t="shared" si="9"/>
        <v/>
      </c>
    </row>
    <row r="127" spans="1:10">
      <c r="A127" t="str">
        <f t="shared" si="5"/>
        <v/>
      </c>
      <c r="B127" s="8"/>
      <c r="C127" t="str">
        <f t="shared" si="6"/>
        <v/>
      </c>
      <c r="E127" t="str">
        <f t="shared" si="7"/>
        <v/>
      </c>
      <c r="F127" t="str">
        <f t="shared" si="8"/>
        <v/>
      </c>
      <c r="G127" t="str">
        <f>IFERROR(_xlfn.XLOOKUP(F127,Chart_of_Accounts!$B:$B,Chart_of_Accounts!$A:$A,""),"")</f>
        <v/>
      </c>
      <c r="J127" t="str">
        <f t="shared" si="9"/>
        <v/>
      </c>
    </row>
    <row r="128" spans="1:10">
      <c r="A128" t="str">
        <f t="shared" si="5"/>
        <v/>
      </c>
      <c r="B128" s="8"/>
      <c r="C128" t="str">
        <f t="shared" si="6"/>
        <v/>
      </c>
      <c r="E128" t="str">
        <f t="shared" si="7"/>
        <v/>
      </c>
      <c r="F128" t="str">
        <f t="shared" si="8"/>
        <v/>
      </c>
      <c r="G128" t="str">
        <f>IFERROR(_xlfn.XLOOKUP(F128,Chart_of_Accounts!$B:$B,Chart_of_Accounts!$A:$A,""),"")</f>
        <v/>
      </c>
      <c r="J128" t="str">
        <f t="shared" si="9"/>
        <v/>
      </c>
    </row>
    <row r="129" spans="1:10">
      <c r="A129" t="str">
        <f t="shared" si="5"/>
        <v/>
      </c>
      <c r="B129" s="8"/>
      <c r="C129" t="str">
        <f t="shared" si="6"/>
        <v/>
      </c>
      <c r="E129" t="str">
        <f t="shared" si="7"/>
        <v/>
      </c>
      <c r="F129" t="str">
        <f t="shared" si="8"/>
        <v/>
      </c>
      <c r="G129" t="str">
        <f>IFERROR(_xlfn.XLOOKUP(F129,Chart_of_Accounts!$B:$B,Chart_of_Accounts!$A:$A,""),"")</f>
        <v/>
      </c>
      <c r="J129" t="str">
        <f t="shared" si="9"/>
        <v/>
      </c>
    </row>
    <row r="130" spans="1:10">
      <c r="A130" t="str">
        <f t="shared" si="5"/>
        <v/>
      </c>
      <c r="B130" s="8"/>
      <c r="C130" t="str">
        <f t="shared" si="6"/>
        <v/>
      </c>
      <c r="E130" t="str">
        <f t="shared" si="7"/>
        <v/>
      </c>
      <c r="F130" t="str">
        <f t="shared" si="8"/>
        <v/>
      </c>
      <c r="G130" t="str">
        <f>IFERROR(_xlfn.XLOOKUP(F130,Chart_of_Accounts!$B:$B,Chart_of_Accounts!$A:$A,""),"")</f>
        <v/>
      </c>
      <c r="J130" t="str">
        <f t="shared" si="9"/>
        <v/>
      </c>
    </row>
    <row r="131" spans="1:10">
      <c r="A131" t="str">
        <f t="shared" si="5"/>
        <v/>
      </c>
      <c r="B131" s="8"/>
      <c r="C131" t="str">
        <f t="shared" si="6"/>
        <v/>
      </c>
      <c r="E131" t="str">
        <f t="shared" si="7"/>
        <v/>
      </c>
      <c r="F131" t="str">
        <f t="shared" si="8"/>
        <v/>
      </c>
      <c r="G131" t="str">
        <f>IFERROR(_xlfn.XLOOKUP(F131,Chart_of_Accounts!$B:$B,Chart_of_Accounts!$A:$A,""),"")</f>
        <v/>
      </c>
      <c r="J131" t="str">
        <f t="shared" si="9"/>
        <v/>
      </c>
    </row>
    <row r="132" spans="1:10">
      <c r="A132" t="str">
        <f t="shared" si="5"/>
        <v/>
      </c>
      <c r="B132" s="8"/>
      <c r="C132" t="str">
        <f t="shared" si="6"/>
        <v/>
      </c>
      <c r="E132" t="str">
        <f t="shared" si="7"/>
        <v/>
      </c>
      <c r="F132" t="str">
        <f t="shared" si="8"/>
        <v/>
      </c>
      <c r="G132" t="str">
        <f>IFERROR(_xlfn.XLOOKUP(F132,Chart_of_Accounts!$B:$B,Chart_of_Accounts!$A:$A,""),"")</f>
        <v/>
      </c>
      <c r="J132" t="str">
        <f t="shared" si="9"/>
        <v/>
      </c>
    </row>
    <row r="133" spans="1:10">
      <c r="A133" t="str">
        <f t="shared" ref="A133:A196" si="10">IF(H133="","","ATT-"&amp;TEXT(ROW()-4,"0000"))</f>
        <v/>
      </c>
      <c r="B133" s="8"/>
      <c r="C133" t="str">
        <f t="shared" ref="C133:C196" si="11">IF(B133="","",TEXT(B133,"mmm-yy"))</f>
        <v/>
      </c>
      <c r="E133" t="str">
        <f t="shared" ref="E133:E196" si="12">IF(D133="Dialogue Forum","Activity 1: Inclusive Dialogue Forums",IF(D133="Capacity Building Workshop","Activity 2: Capacity Building Workshops",IF(D133="Advocacy Campaign","Activity 3: Advocacy Campaigns Against Ageism",IF(D133="Stakeholder Coordination Meeting","Activity 4: Stakeholder Coordination Meetings",IF(D133="M&amp;E Activity","Monitoring &amp; Evaluation","")))))</f>
        <v/>
      </c>
      <c r="F133" t="str">
        <f t="shared" ref="F133:F196" si="13">IF(D133="Dialogue Forum","PI-002",IF(D133="Capacity Building Workshop","PI-006",IF(D133="Advocacy Campaign","PI-013",IF(D133="Stakeholder Coordination Meeting","PI-015",IF(D133="M&amp;E Activity","ME-001","")))))</f>
        <v/>
      </c>
      <c r="G133" t="str">
        <f>IFERROR(_xlfn.XLOOKUP(F133,Chart_of_Accounts!$B:$B,Chart_of_Accounts!$A:$A,""),"")</f>
        <v/>
      </c>
      <c r="J133" t="str">
        <f t="shared" ref="J133:J196" si="14">IF(I133="","",IF(I133&lt;18,"Under 18",IF(I133&lt;=35,"18-35",IF(I133&lt;=59,"36-59",IF(I133&lt;=69,"60-69",IF(I133&lt;=79,"70-79","80+"))))))</f>
        <v/>
      </c>
    </row>
    <row r="134" spans="1:10">
      <c r="A134" t="str">
        <f t="shared" si="10"/>
        <v/>
      </c>
      <c r="B134" s="8"/>
      <c r="C134" t="str">
        <f t="shared" si="11"/>
        <v/>
      </c>
      <c r="E134" t="str">
        <f t="shared" si="12"/>
        <v/>
      </c>
      <c r="F134" t="str">
        <f t="shared" si="13"/>
        <v/>
      </c>
      <c r="G134" t="str">
        <f>IFERROR(_xlfn.XLOOKUP(F134,Chart_of_Accounts!$B:$B,Chart_of_Accounts!$A:$A,""),"")</f>
        <v/>
      </c>
      <c r="J134" t="str">
        <f t="shared" si="14"/>
        <v/>
      </c>
    </row>
    <row r="135" spans="1:10">
      <c r="A135" t="str">
        <f t="shared" si="10"/>
        <v/>
      </c>
      <c r="B135" s="8"/>
      <c r="C135" t="str">
        <f t="shared" si="11"/>
        <v/>
      </c>
      <c r="E135" t="str">
        <f t="shared" si="12"/>
        <v/>
      </c>
      <c r="F135" t="str">
        <f t="shared" si="13"/>
        <v/>
      </c>
      <c r="G135" t="str">
        <f>IFERROR(_xlfn.XLOOKUP(F135,Chart_of_Accounts!$B:$B,Chart_of_Accounts!$A:$A,""),"")</f>
        <v/>
      </c>
      <c r="J135" t="str">
        <f t="shared" si="14"/>
        <v/>
      </c>
    </row>
    <row r="136" spans="1:10">
      <c r="A136" t="str">
        <f t="shared" si="10"/>
        <v/>
      </c>
      <c r="B136" s="8"/>
      <c r="C136" t="str">
        <f t="shared" si="11"/>
        <v/>
      </c>
      <c r="E136" t="str">
        <f t="shared" si="12"/>
        <v/>
      </c>
      <c r="F136" t="str">
        <f t="shared" si="13"/>
        <v/>
      </c>
      <c r="G136" t="str">
        <f>IFERROR(_xlfn.XLOOKUP(F136,Chart_of_Accounts!$B:$B,Chart_of_Accounts!$A:$A,""),"")</f>
        <v/>
      </c>
      <c r="J136" t="str">
        <f t="shared" si="14"/>
        <v/>
      </c>
    </row>
    <row r="137" spans="1:10">
      <c r="A137" t="str">
        <f t="shared" si="10"/>
        <v/>
      </c>
      <c r="B137" s="8"/>
      <c r="C137" t="str">
        <f t="shared" si="11"/>
        <v/>
      </c>
      <c r="E137" t="str">
        <f t="shared" si="12"/>
        <v/>
      </c>
      <c r="F137" t="str">
        <f t="shared" si="13"/>
        <v/>
      </c>
      <c r="G137" t="str">
        <f>IFERROR(_xlfn.XLOOKUP(F137,Chart_of_Accounts!$B:$B,Chart_of_Accounts!$A:$A,""),"")</f>
        <v/>
      </c>
      <c r="J137" t="str">
        <f t="shared" si="14"/>
        <v/>
      </c>
    </row>
    <row r="138" spans="1:10">
      <c r="A138" t="str">
        <f t="shared" si="10"/>
        <v/>
      </c>
      <c r="B138" s="8"/>
      <c r="C138" t="str">
        <f t="shared" si="11"/>
        <v/>
      </c>
      <c r="E138" t="str">
        <f t="shared" si="12"/>
        <v/>
      </c>
      <c r="F138" t="str">
        <f t="shared" si="13"/>
        <v/>
      </c>
      <c r="G138" t="str">
        <f>IFERROR(_xlfn.XLOOKUP(F138,Chart_of_Accounts!$B:$B,Chart_of_Accounts!$A:$A,""),"")</f>
        <v/>
      </c>
      <c r="J138" t="str">
        <f t="shared" si="14"/>
        <v/>
      </c>
    </row>
    <row r="139" spans="1:10">
      <c r="A139" t="str">
        <f t="shared" si="10"/>
        <v/>
      </c>
      <c r="B139" s="8"/>
      <c r="C139" t="str">
        <f t="shared" si="11"/>
        <v/>
      </c>
      <c r="E139" t="str">
        <f t="shared" si="12"/>
        <v/>
      </c>
      <c r="F139" t="str">
        <f t="shared" si="13"/>
        <v/>
      </c>
      <c r="G139" t="str">
        <f>IFERROR(_xlfn.XLOOKUP(F139,Chart_of_Accounts!$B:$B,Chart_of_Accounts!$A:$A,""),"")</f>
        <v/>
      </c>
      <c r="J139" t="str">
        <f t="shared" si="14"/>
        <v/>
      </c>
    </row>
    <row r="140" spans="1:10">
      <c r="A140" t="str">
        <f t="shared" si="10"/>
        <v/>
      </c>
      <c r="B140" s="8"/>
      <c r="C140" t="str">
        <f t="shared" si="11"/>
        <v/>
      </c>
      <c r="E140" t="str">
        <f t="shared" si="12"/>
        <v/>
      </c>
      <c r="F140" t="str">
        <f t="shared" si="13"/>
        <v/>
      </c>
      <c r="G140" t="str">
        <f>IFERROR(_xlfn.XLOOKUP(F140,Chart_of_Accounts!$B:$B,Chart_of_Accounts!$A:$A,""),"")</f>
        <v/>
      </c>
      <c r="J140" t="str">
        <f t="shared" si="14"/>
        <v/>
      </c>
    </row>
    <row r="141" spans="1:10">
      <c r="A141" t="str">
        <f t="shared" si="10"/>
        <v/>
      </c>
      <c r="B141" s="8"/>
      <c r="C141" t="str">
        <f t="shared" si="11"/>
        <v/>
      </c>
      <c r="E141" t="str">
        <f t="shared" si="12"/>
        <v/>
      </c>
      <c r="F141" t="str">
        <f t="shared" si="13"/>
        <v/>
      </c>
      <c r="G141" t="str">
        <f>IFERROR(_xlfn.XLOOKUP(F141,Chart_of_Accounts!$B:$B,Chart_of_Accounts!$A:$A,""),"")</f>
        <v/>
      </c>
      <c r="J141" t="str">
        <f t="shared" si="14"/>
        <v/>
      </c>
    </row>
    <row r="142" spans="1:10">
      <c r="A142" t="str">
        <f t="shared" si="10"/>
        <v/>
      </c>
      <c r="B142" s="8"/>
      <c r="C142" t="str">
        <f t="shared" si="11"/>
        <v/>
      </c>
      <c r="E142" t="str">
        <f t="shared" si="12"/>
        <v/>
      </c>
      <c r="F142" t="str">
        <f t="shared" si="13"/>
        <v/>
      </c>
      <c r="G142" t="str">
        <f>IFERROR(_xlfn.XLOOKUP(F142,Chart_of_Accounts!$B:$B,Chart_of_Accounts!$A:$A,""),"")</f>
        <v/>
      </c>
      <c r="J142" t="str">
        <f t="shared" si="14"/>
        <v/>
      </c>
    </row>
    <row r="143" spans="1:10">
      <c r="A143" t="str">
        <f t="shared" si="10"/>
        <v/>
      </c>
      <c r="B143" s="8"/>
      <c r="C143" t="str">
        <f t="shared" si="11"/>
        <v/>
      </c>
      <c r="E143" t="str">
        <f t="shared" si="12"/>
        <v/>
      </c>
      <c r="F143" t="str">
        <f t="shared" si="13"/>
        <v/>
      </c>
      <c r="G143" t="str">
        <f>IFERROR(_xlfn.XLOOKUP(F143,Chart_of_Accounts!$B:$B,Chart_of_Accounts!$A:$A,""),"")</f>
        <v/>
      </c>
      <c r="J143" t="str">
        <f t="shared" si="14"/>
        <v/>
      </c>
    </row>
    <row r="144" spans="1:10">
      <c r="A144" t="str">
        <f t="shared" si="10"/>
        <v/>
      </c>
      <c r="B144" s="8"/>
      <c r="C144" t="str">
        <f t="shared" si="11"/>
        <v/>
      </c>
      <c r="E144" t="str">
        <f t="shared" si="12"/>
        <v/>
      </c>
      <c r="F144" t="str">
        <f t="shared" si="13"/>
        <v/>
      </c>
      <c r="G144" t="str">
        <f>IFERROR(_xlfn.XLOOKUP(F144,Chart_of_Accounts!$B:$B,Chart_of_Accounts!$A:$A,""),"")</f>
        <v/>
      </c>
      <c r="J144" t="str">
        <f t="shared" si="14"/>
        <v/>
      </c>
    </row>
    <row r="145" spans="1:10">
      <c r="A145" t="str">
        <f t="shared" si="10"/>
        <v/>
      </c>
      <c r="B145" s="8"/>
      <c r="C145" t="str">
        <f t="shared" si="11"/>
        <v/>
      </c>
      <c r="E145" t="str">
        <f t="shared" si="12"/>
        <v/>
      </c>
      <c r="F145" t="str">
        <f t="shared" si="13"/>
        <v/>
      </c>
      <c r="G145" t="str">
        <f>IFERROR(_xlfn.XLOOKUP(F145,Chart_of_Accounts!$B:$B,Chart_of_Accounts!$A:$A,""),"")</f>
        <v/>
      </c>
      <c r="J145" t="str">
        <f t="shared" si="14"/>
        <v/>
      </c>
    </row>
    <row r="146" spans="1:10">
      <c r="A146" t="str">
        <f t="shared" si="10"/>
        <v/>
      </c>
      <c r="B146" s="8"/>
      <c r="C146" t="str">
        <f t="shared" si="11"/>
        <v/>
      </c>
      <c r="E146" t="str">
        <f t="shared" si="12"/>
        <v/>
      </c>
      <c r="F146" t="str">
        <f t="shared" si="13"/>
        <v/>
      </c>
      <c r="G146" t="str">
        <f>IFERROR(_xlfn.XLOOKUP(F146,Chart_of_Accounts!$B:$B,Chart_of_Accounts!$A:$A,""),"")</f>
        <v/>
      </c>
      <c r="J146" t="str">
        <f t="shared" si="14"/>
        <v/>
      </c>
    </row>
    <row r="147" spans="1:10">
      <c r="A147" t="str">
        <f t="shared" si="10"/>
        <v/>
      </c>
      <c r="B147" s="8"/>
      <c r="C147" t="str">
        <f t="shared" si="11"/>
        <v/>
      </c>
      <c r="E147" t="str">
        <f t="shared" si="12"/>
        <v/>
      </c>
      <c r="F147" t="str">
        <f t="shared" si="13"/>
        <v/>
      </c>
      <c r="G147" t="str">
        <f>IFERROR(_xlfn.XLOOKUP(F147,Chart_of_Accounts!$B:$B,Chart_of_Accounts!$A:$A,""),"")</f>
        <v/>
      </c>
      <c r="J147" t="str">
        <f t="shared" si="14"/>
        <v/>
      </c>
    </row>
    <row r="148" spans="1:10">
      <c r="A148" t="str">
        <f t="shared" si="10"/>
        <v/>
      </c>
      <c r="B148" s="8"/>
      <c r="C148" t="str">
        <f t="shared" si="11"/>
        <v/>
      </c>
      <c r="E148" t="str">
        <f t="shared" si="12"/>
        <v/>
      </c>
      <c r="F148" t="str">
        <f t="shared" si="13"/>
        <v/>
      </c>
      <c r="G148" t="str">
        <f>IFERROR(_xlfn.XLOOKUP(F148,Chart_of_Accounts!$B:$B,Chart_of_Accounts!$A:$A,""),"")</f>
        <v/>
      </c>
      <c r="J148" t="str">
        <f t="shared" si="14"/>
        <v/>
      </c>
    </row>
    <row r="149" spans="1:10">
      <c r="A149" t="str">
        <f t="shared" si="10"/>
        <v/>
      </c>
      <c r="B149" s="8"/>
      <c r="C149" t="str">
        <f t="shared" si="11"/>
        <v/>
      </c>
      <c r="E149" t="str">
        <f t="shared" si="12"/>
        <v/>
      </c>
      <c r="F149" t="str">
        <f t="shared" si="13"/>
        <v/>
      </c>
      <c r="G149" t="str">
        <f>IFERROR(_xlfn.XLOOKUP(F149,Chart_of_Accounts!$B:$B,Chart_of_Accounts!$A:$A,""),"")</f>
        <v/>
      </c>
      <c r="J149" t="str">
        <f t="shared" si="14"/>
        <v/>
      </c>
    </row>
    <row r="150" spans="1:10">
      <c r="A150" t="str">
        <f t="shared" si="10"/>
        <v/>
      </c>
      <c r="B150" s="8"/>
      <c r="C150" t="str">
        <f t="shared" si="11"/>
        <v/>
      </c>
      <c r="E150" t="str">
        <f t="shared" si="12"/>
        <v/>
      </c>
      <c r="F150" t="str">
        <f t="shared" si="13"/>
        <v/>
      </c>
      <c r="G150" t="str">
        <f>IFERROR(_xlfn.XLOOKUP(F150,Chart_of_Accounts!$B:$B,Chart_of_Accounts!$A:$A,""),"")</f>
        <v/>
      </c>
      <c r="J150" t="str">
        <f t="shared" si="14"/>
        <v/>
      </c>
    </row>
    <row r="151" spans="1:10">
      <c r="A151" t="str">
        <f t="shared" si="10"/>
        <v/>
      </c>
      <c r="B151" s="8"/>
      <c r="C151" t="str">
        <f t="shared" si="11"/>
        <v/>
      </c>
      <c r="E151" t="str">
        <f t="shared" si="12"/>
        <v/>
      </c>
      <c r="F151" t="str">
        <f t="shared" si="13"/>
        <v/>
      </c>
      <c r="G151" t="str">
        <f>IFERROR(_xlfn.XLOOKUP(F151,Chart_of_Accounts!$B:$B,Chart_of_Accounts!$A:$A,""),"")</f>
        <v/>
      </c>
      <c r="J151" t="str">
        <f t="shared" si="14"/>
        <v/>
      </c>
    </row>
    <row r="152" spans="1:10">
      <c r="A152" t="str">
        <f t="shared" si="10"/>
        <v/>
      </c>
      <c r="B152" s="8"/>
      <c r="C152" t="str">
        <f t="shared" si="11"/>
        <v/>
      </c>
      <c r="E152" t="str">
        <f t="shared" si="12"/>
        <v/>
      </c>
      <c r="F152" t="str">
        <f t="shared" si="13"/>
        <v/>
      </c>
      <c r="G152" t="str">
        <f>IFERROR(_xlfn.XLOOKUP(F152,Chart_of_Accounts!$B:$B,Chart_of_Accounts!$A:$A,""),"")</f>
        <v/>
      </c>
      <c r="J152" t="str">
        <f t="shared" si="14"/>
        <v/>
      </c>
    </row>
    <row r="153" spans="1:10">
      <c r="A153" t="str">
        <f t="shared" si="10"/>
        <v/>
      </c>
      <c r="B153" s="8"/>
      <c r="C153" t="str">
        <f t="shared" si="11"/>
        <v/>
      </c>
      <c r="E153" t="str">
        <f t="shared" si="12"/>
        <v/>
      </c>
      <c r="F153" t="str">
        <f t="shared" si="13"/>
        <v/>
      </c>
      <c r="G153" t="str">
        <f>IFERROR(_xlfn.XLOOKUP(F153,Chart_of_Accounts!$B:$B,Chart_of_Accounts!$A:$A,""),"")</f>
        <v/>
      </c>
      <c r="J153" t="str">
        <f t="shared" si="14"/>
        <v/>
      </c>
    </row>
    <row r="154" spans="1:10">
      <c r="A154" t="str">
        <f t="shared" si="10"/>
        <v/>
      </c>
      <c r="B154" s="8"/>
      <c r="C154" t="str">
        <f t="shared" si="11"/>
        <v/>
      </c>
      <c r="E154" t="str">
        <f t="shared" si="12"/>
        <v/>
      </c>
      <c r="F154" t="str">
        <f t="shared" si="13"/>
        <v/>
      </c>
      <c r="G154" t="str">
        <f>IFERROR(_xlfn.XLOOKUP(F154,Chart_of_Accounts!$B:$B,Chart_of_Accounts!$A:$A,""),"")</f>
        <v/>
      </c>
      <c r="J154" t="str">
        <f t="shared" si="14"/>
        <v/>
      </c>
    </row>
    <row r="155" spans="1:10">
      <c r="A155" t="str">
        <f t="shared" si="10"/>
        <v/>
      </c>
      <c r="B155" s="8"/>
      <c r="C155" t="str">
        <f t="shared" si="11"/>
        <v/>
      </c>
      <c r="E155" t="str">
        <f t="shared" si="12"/>
        <v/>
      </c>
      <c r="F155" t="str">
        <f t="shared" si="13"/>
        <v/>
      </c>
      <c r="G155" t="str">
        <f>IFERROR(_xlfn.XLOOKUP(F155,Chart_of_Accounts!$B:$B,Chart_of_Accounts!$A:$A,""),"")</f>
        <v/>
      </c>
      <c r="J155" t="str">
        <f t="shared" si="14"/>
        <v/>
      </c>
    </row>
    <row r="156" spans="1:10">
      <c r="A156" t="str">
        <f t="shared" si="10"/>
        <v/>
      </c>
      <c r="B156" s="8"/>
      <c r="C156" t="str">
        <f t="shared" si="11"/>
        <v/>
      </c>
      <c r="E156" t="str">
        <f t="shared" si="12"/>
        <v/>
      </c>
      <c r="F156" t="str">
        <f t="shared" si="13"/>
        <v/>
      </c>
      <c r="G156" t="str">
        <f>IFERROR(_xlfn.XLOOKUP(F156,Chart_of_Accounts!$B:$B,Chart_of_Accounts!$A:$A,""),"")</f>
        <v/>
      </c>
      <c r="J156" t="str">
        <f t="shared" si="14"/>
        <v/>
      </c>
    </row>
    <row r="157" spans="1:10">
      <c r="A157" t="str">
        <f t="shared" si="10"/>
        <v/>
      </c>
      <c r="B157" s="8"/>
      <c r="C157" t="str">
        <f t="shared" si="11"/>
        <v/>
      </c>
      <c r="E157" t="str">
        <f t="shared" si="12"/>
        <v/>
      </c>
      <c r="F157" t="str">
        <f t="shared" si="13"/>
        <v/>
      </c>
      <c r="G157" t="str">
        <f>IFERROR(_xlfn.XLOOKUP(F157,Chart_of_Accounts!$B:$B,Chart_of_Accounts!$A:$A,""),"")</f>
        <v/>
      </c>
      <c r="J157" t="str">
        <f t="shared" si="14"/>
        <v/>
      </c>
    </row>
    <row r="158" spans="1:10">
      <c r="A158" t="str">
        <f t="shared" si="10"/>
        <v/>
      </c>
      <c r="B158" s="8"/>
      <c r="C158" t="str">
        <f t="shared" si="11"/>
        <v/>
      </c>
      <c r="E158" t="str">
        <f t="shared" si="12"/>
        <v/>
      </c>
      <c r="F158" t="str">
        <f t="shared" si="13"/>
        <v/>
      </c>
      <c r="G158" t="str">
        <f>IFERROR(_xlfn.XLOOKUP(F158,Chart_of_Accounts!$B:$B,Chart_of_Accounts!$A:$A,""),"")</f>
        <v/>
      </c>
      <c r="J158" t="str">
        <f t="shared" si="14"/>
        <v/>
      </c>
    </row>
    <row r="159" spans="1:10">
      <c r="A159" t="str">
        <f t="shared" si="10"/>
        <v/>
      </c>
      <c r="B159" s="8"/>
      <c r="C159" t="str">
        <f t="shared" si="11"/>
        <v/>
      </c>
      <c r="E159" t="str">
        <f t="shared" si="12"/>
        <v/>
      </c>
      <c r="F159" t="str">
        <f t="shared" si="13"/>
        <v/>
      </c>
      <c r="G159" t="str">
        <f>IFERROR(_xlfn.XLOOKUP(F159,Chart_of_Accounts!$B:$B,Chart_of_Accounts!$A:$A,""),"")</f>
        <v/>
      </c>
      <c r="J159" t="str">
        <f t="shared" si="14"/>
        <v/>
      </c>
    </row>
    <row r="160" spans="1:10">
      <c r="A160" t="str">
        <f t="shared" si="10"/>
        <v/>
      </c>
      <c r="B160" s="8"/>
      <c r="C160" t="str">
        <f t="shared" si="11"/>
        <v/>
      </c>
      <c r="E160" t="str">
        <f t="shared" si="12"/>
        <v/>
      </c>
      <c r="F160" t="str">
        <f t="shared" si="13"/>
        <v/>
      </c>
      <c r="G160" t="str">
        <f>IFERROR(_xlfn.XLOOKUP(F160,Chart_of_Accounts!$B:$B,Chart_of_Accounts!$A:$A,""),"")</f>
        <v/>
      </c>
      <c r="J160" t="str">
        <f t="shared" si="14"/>
        <v/>
      </c>
    </row>
    <row r="161" spans="1:10">
      <c r="A161" t="str">
        <f t="shared" si="10"/>
        <v/>
      </c>
      <c r="B161" s="8"/>
      <c r="C161" t="str">
        <f t="shared" si="11"/>
        <v/>
      </c>
      <c r="E161" t="str">
        <f t="shared" si="12"/>
        <v/>
      </c>
      <c r="F161" t="str">
        <f t="shared" si="13"/>
        <v/>
      </c>
      <c r="G161" t="str">
        <f>IFERROR(_xlfn.XLOOKUP(F161,Chart_of_Accounts!$B:$B,Chart_of_Accounts!$A:$A,""),"")</f>
        <v/>
      </c>
      <c r="J161" t="str">
        <f t="shared" si="14"/>
        <v/>
      </c>
    </row>
    <row r="162" spans="1:10">
      <c r="A162" t="str">
        <f t="shared" si="10"/>
        <v/>
      </c>
      <c r="B162" s="8"/>
      <c r="C162" t="str">
        <f t="shared" si="11"/>
        <v/>
      </c>
      <c r="E162" t="str">
        <f t="shared" si="12"/>
        <v/>
      </c>
      <c r="F162" t="str">
        <f t="shared" si="13"/>
        <v/>
      </c>
      <c r="G162" t="str">
        <f>IFERROR(_xlfn.XLOOKUP(F162,Chart_of_Accounts!$B:$B,Chart_of_Accounts!$A:$A,""),"")</f>
        <v/>
      </c>
      <c r="J162" t="str">
        <f t="shared" si="14"/>
        <v/>
      </c>
    </row>
    <row r="163" spans="1:10">
      <c r="A163" t="str">
        <f t="shared" si="10"/>
        <v/>
      </c>
      <c r="B163" s="8"/>
      <c r="C163" t="str">
        <f t="shared" si="11"/>
        <v/>
      </c>
      <c r="E163" t="str">
        <f t="shared" si="12"/>
        <v/>
      </c>
      <c r="F163" t="str">
        <f t="shared" si="13"/>
        <v/>
      </c>
      <c r="G163" t="str">
        <f>IFERROR(_xlfn.XLOOKUP(F163,Chart_of_Accounts!$B:$B,Chart_of_Accounts!$A:$A,""),"")</f>
        <v/>
      </c>
      <c r="J163" t="str">
        <f t="shared" si="14"/>
        <v/>
      </c>
    </row>
    <row r="164" spans="1:10">
      <c r="A164" t="str">
        <f t="shared" si="10"/>
        <v/>
      </c>
      <c r="B164" s="8"/>
      <c r="C164" t="str">
        <f t="shared" si="11"/>
        <v/>
      </c>
      <c r="E164" t="str">
        <f t="shared" si="12"/>
        <v/>
      </c>
      <c r="F164" t="str">
        <f t="shared" si="13"/>
        <v/>
      </c>
      <c r="G164" t="str">
        <f>IFERROR(_xlfn.XLOOKUP(F164,Chart_of_Accounts!$B:$B,Chart_of_Accounts!$A:$A,""),"")</f>
        <v/>
      </c>
      <c r="J164" t="str">
        <f t="shared" si="14"/>
        <v/>
      </c>
    </row>
    <row r="165" spans="1:10">
      <c r="A165" t="str">
        <f t="shared" si="10"/>
        <v/>
      </c>
      <c r="B165" s="8"/>
      <c r="C165" t="str">
        <f t="shared" si="11"/>
        <v/>
      </c>
      <c r="E165" t="str">
        <f t="shared" si="12"/>
        <v/>
      </c>
      <c r="F165" t="str">
        <f t="shared" si="13"/>
        <v/>
      </c>
      <c r="G165" t="str">
        <f>IFERROR(_xlfn.XLOOKUP(F165,Chart_of_Accounts!$B:$B,Chart_of_Accounts!$A:$A,""),"")</f>
        <v/>
      </c>
      <c r="J165" t="str">
        <f t="shared" si="14"/>
        <v/>
      </c>
    </row>
    <row r="166" spans="1:10">
      <c r="A166" t="str">
        <f t="shared" si="10"/>
        <v/>
      </c>
      <c r="B166" s="8"/>
      <c r="C166" t="str">
        <f t="shared" si="11"/>
        <v/>
      </c>
      <c r="E166" t="str">
        <f t="shared" si="12"/>
        <v/>
      </c>
      <c r="F166" t="str">
        <f t="shared" si="13"/>
        <v/>
      </c>
      <c r="G166" t="str">
        <f>IFERROR(_xlfn.XLOOKUP(F166,Chart_of_Accounts!$B:$B,Chart_of_Accounts!$A:$A,""),"")</f>
        <v/>
      </c>
      <c r="J166" t="str">
        <f t="shared" si="14"/>
        <v/>
      </c>
    </row>
    <row r="167" spans="1:10">
      <c r="A167" t="str">
        <f t="shared" si="10"/>
        <v/>
      </c>
      <c r="B167" s="8"/>
      <c r="C167" t="str">
        <f t="shared" si="11"/>
        <v/>
      </c>
      <c r="E167" t="str">
        <f t="shared" si="12"/>
        <v/>
      </c>
      <c r="F167" t="str">
        <f t="shared" si="13"/>
        <v/>
      </c>
      <c r="G167" t="str">
        <f>IFERROR(_xlfn.XLOOKUP(F167,Chart_of_Accounts!$B:$B,Chart_of_Accounts!$A:$A,""),"")</f>
        <v/>
      </c>
      <c r="J167" t="str">
        <f t="shared" si="14"/>
        <v/>
      </c>
    </row>
    <row r="168" spans="1:10">
      <c r="A168" t="str">
        <f t="shared" si="10"/>
        <v/>
      </c>
      <c r="B168" s="8"/>
      <c r="C168" t="str">
        <f t="shared" si="11"/>
        <v/>
      </c>
      <c r="E168" t="str">
        <f t="shared" si="12"/>
        <v/>
      </c>
      <c r="F168" t="str">
        <f t="shared" si="13"/>
        <v/>
      </c>
      <c r="G168" t="str">
        <f>IFERROR(_xlfn.XLOOKUP(F168,Chart_of_Accounts!$B:$B,Chart_of_Accounts!$A:$A,""),"")</f>
        <v/>
      </c>
      <c r="J168" t="str">
        <f t="shared" si="14"/>
        <v/>
      </c>
    </row>
    <row r="169" spans="1:10">
      <c r="A169" t="str">
        <f t="shared" si="10"/>
        <v/>
      </c>
      <c r="B169" s="8"/>
      <c r="C169" t="str">
        <f t="shared" si="11"/>
        <v/>
      </c>
      <c r="E169" t="str">
        <f t="shared" si="12"/>
        <v/>
      </c>
      <c r="F169" t="str">
        <f t="shared" si="13"/>
        <v/>
      </c>
      <c r="G169" t="str">
        <f>IFERROR(_xlfn.XLOOKUP(F169,Chart_of_Accounts!$B:$B,Chart_of_Accounts!$A:$A,""),"")</f>
        <v/>
      </c>
      <c r="J169" t="str">
        <f t="shared" si="14"/>
        <v/>
      </c>
    </row>
    <row r="170" spans="1:10">
      <c r="A170" t="str">
        <f t="shared" si="10"/>
        <v/>
      </c>
      <c r="B170" s="8"/>
      <c r="C170" t="str">
        <f t="shared" si="11"/>
        <v/>
      </c>
      <c r="E170" t="str">
        <f t="shared" si="12"/>
        <v/>
      </c>
      <c r="F170" t="str">
        <f t="shared" si="13"/>
        <v/>
      </c>
      <c r="G170" t="str">
        <f>IFERROR(_xlfn.XLOOKUP(F170,Chart_of_Accounts!$B:$B,Chart_of_Accounts!$A:$A,""),"")</f>
        <v/>
      </c>
      <c r="J170" t="str">
        <f t="shared" si="14"/>
        <v/>
      </c>
    </row>
    <row r="171" spans="1:10">
      <c r="A171" t="str">
        <f t="shared" si="10"/>
        <v/>
      </c>
      <c r="B171" s="8"/>
      <c r="C171" t="str">
        <f t="shared" si="11"/>
        <v/>
      </c>
      <c r="E171" t="str">
        <f t="shared" si="12"/>
        <v/>
      </c>
      <c r="F171" t="str">
        <f t="shared" si="13"/>
        <v/>
      </c>
      <c r="G171" t="str">
        <f>IFERROR(_xlfn.XLOOKUP(F171,Chart_of_Accounts!$B:$B,Chart_of_Accounts!$A:$A,""),"")</f>
        <v/>
      </c>
      <c r="J171" t="str">
        <f t="shared" si="14"/>
        <v/>
      </c>
    </row>
    <row r="172" spans="1:10">
      <c r="A172" t="str">
        <f t="shared" si="10"/>
        <v/>
      </c>
      <c r="B172" s="8"/>
      <c r="C172" t="str">
        <f t="shared" si="11"/>
        <v/>
      </c>
      <c r="E172" t="str">
        <f t="shared" si="12"/>
        <v/>
      </c>
      <c r="F172" t="str">
        <f t="shared" si="13"/>
        <v/>
      </c>
      <c r="G172" t="str">
        <f>IFERROR(_xlfn.XLOOKUP(F172,Chart_of_Accounts!$B:$B,Chart_of_Accounts!$A:$A,""),"")</f>
        <v/>
      </c>
      <c r="J172" t="str">
        <f t="shared" si="14"/>
        <v/>
      </c>
    </row>
    <row r="173" spans="1:10">
      <c r="A173" t="str">
        <f t="shared" si="10"/>
        <v/>
      </c>
      <c r="B173" s="8"/>
      <c r="C173" t="str">
        <f t="shared" si="11"/>
        <v/>
      </c>
      <c r="E173" t="str">
        <f t="shared" si="12"/>
        <v/>
      </c>
      <c r="F173" t="str">
        <f t="shared" si="13"/>
        <v/>
      </c>
      <c r="G173" t="str">
        <f>IFERROR(_xlfn.XLOOKUP(F173,Chart_of_Accounts!$B:$B,Chart_of_Accounts!$A:$A,""),"")</f>
        <v/>
      </c>
      <c r="J173" t="str">
        <f t="shared" si="14"/>
        <v/>
      </c>
    </row>
    <row r="174" spans="1:10">
      <c r="A174" t="str">
        <f t="shared" si="10"/>
        <v/>
      </c>
      <c r="B174" s="8"/>
      <c r="C174" t="str">
        <f t="shared" si="11"/>
        <v/>
      </c>
      <c r="E174" t="str">
        <f t="shared" si="12"/>
        <v/>
      </c>
      <c r="F174" t="str">
        <f t="shared" si="13"/>
        <v/>
      </c>
      <c r="G174" t="str">
        <f>IFERROR(_xlfn.XLOOKUP(F174,Chart_of_Accounts!$B:$B,Chart_of_Accounts!$A:$A,""),"")</f>
        <v/>
      </c>
      <c r="J174" t="str">
        <f t="shared" si="14"/>
        <v/>
      </c>
    </row>
    <row r="175" spans="1:10">
      <c r="A175" t="str">
        <f t="shared" si="10"/>
        <v/>
      </c>
      <c r="B175" s="8"/>
      <c r="C175" t="str">
        <f t="shared" si="11"/>
        <v/>
      </c>
      <c r="E175" t="str">
        <f t="shared" si="12"/>
        <v/>
      </c>
      <c r="F175" t="str">
        <f t="shared" si="13"/>
        <v/>
      </c>
      <c r="G175" t="str">
        <f>IFERROR(_xlfn.XLOOKUP(F175,Chart_of_Accounts!$B:$B,Chart_of_Accounts!$A:$A,""),"")</f>
        <v/>
      </c>
      <c r="J175" t="str">
        <f t="shared" si="14"/>
        <v/>
      </c>
    </row>
    <row r="176" spans="1:10">
      <c r="A176" t="str">
        <f t="shared" si="10"/>
        <v/>
      </c>
      <c r="B176" s="8"/>
      <c r="C176" t="str">
        <f t="shared" si="11"/>
        <v/>
      </c>
      <c r="E176" t="str">
        <f t="shared" si="12"/>
        <v/>
      </c>
      <c r="F176" t="str">
        <f t="shared" si="13"/>
        <v/>
      </c>
      <c r="G176" t="str">
        <f>IFERROR(_xlfn.XLOOKUP(F176,Chart_of_Accounts!$B:$B,Chart_of_Accounts!$A:$A,""),"")</f>
        <v/>
      </c>
      <c r="J176" t="str">
        <f t="shared" si="14"/>
        <v/>
      </c>
    </row>
    <row r="177" spans="1:10">
      <c r="A177" t="str">
        <f t="shared" si="10"/>
        <v/>
      </c>
      <c r="B177" s="8"/>
      <c r="C177" t="str">
        <f t="shared" si="11"/>
        <v/>
      </c>
      <c r="E177" t="str">
        <f t="shared" si="12"/>
        <v/>
      </c>
      <c r="F177" t="str">
        <f t="shared" si="13"/>
        <v/>
      </c>
      <c r="G177" t="str">
        <f>IFERROR(_xlfn.XLOOKUP(F177,Chart_of_Accounts!$B:$B,Chart_of_Accounts!$A:$A,""),"")</f>
        <v/>
      </c>
      <c r="J177" t="str">
        <f t="shared" si="14"/>
        <v/>
      </c>
    </row>
    <row r="178" spans="1:10">
      <c r="A178" t="str">
        <f t="shared" si="10"/>
        <v/>
      </c>
      <c r="B178" s="8"/>
      <c r="C178" t="str">
        <f t="shared" si="11"/>
        <v/>
      </c>
      <c r="E178" t="str">
        <f t="shared" si="12"/>
        <v/>
      </c>
      <c r="F178" t="str">
        <f t="shared" si="13"/>
        <v/>
      </c>
      <c r="G178" t="str">
        <f>IFERROR(_xlfn.XLOOKUP(F178,Chart_of_Accounts!$B:$B,Chart_of_Accounts!$A:$A,""),"")</f>
        <v/>
      </c>
      <c r="J178" t="str">
        <f t="shared" si="14"/>
        <v/>
      </c>
    </row>
    <row r="179" spans="1:10">
      <c r="A179" t="str">
        <f t="shared" si="10"/>
        <v/>
      </c>
      <c r="B179" s="8"/>
      <c r="C179" t="str">
        <f t="shared" si="11"/>
        <v/>
      </c>
      <c r="E179" t="str">
        <f t="shared" si="12"/>
        <v/>
      </c>
      <c r="F179" t="str">
        <f t="shared" si="13"/>
        <v/>
      </c>
      <c r="G179" t="str">
        <f>IFERROR(_xlfn.XLOOKUP(F179,Chart_of_Accounts!$B:$B,Chart_of_Accounts!$A:$A,""),"")</f>
        <v/>
      </c>
      <c r="J179" t="str">
        <f t="shared" si="14"/>
        <v/>
      </c>
    </row>
    <row r="180" spans="1:10">
      <c r="A180" t="str">
        <f t="shared" si="10"/>
        <v/>
      </c>
      <c r="B180" s="8"/>
      <c r="C180" t="str">
        <f t="shared" si="11"/>
        <v/>
      </c>
      <c r="E180" t="str">
        <f t="shared" si="12"/>
        <v/>
      </c>
      <c r="F180" t="str">
        <f t="shared" si="13"/>
        <v/>
      </c>
      <c r="G180" t="str">
        <f>IFERROR(_xlfn.XLOOKUP(F180,Chart_of_Accounts!$B:$B,Chart_of_Accounts!$A:$A,""),"")</f>
        <v/>
      </c>
      <c r="J180" t="str">
        <f t="shared" si="14"/>
        <v/>
      </c>
    </row>
    <row r="181" spans="1:10">
      <c r="A181" t="str">
        <f t="shared" si="10"/>
        <v/>
      </c>
      <c r="B181" s="8"/>
      <c r="C181" t="str">
        <f t="shared" si="11"/>
        <v/>
      </c>
      <c r="E181" t="str">
        <f t="shared" si="12"/>
        <v/>
      </c>
      <c r="F181" t="str">
        <f t="shared" si="13"/>
        <v/>
      </c>
      <c r="G181" t="str">
        <f>IFERROR(_xlfn.XLOOKUP(F181,Chart_of_Accounts!$B:$B,Chart_of_Accounts!$A:$A,""),"")</f>
        <v/>
      </c>
      <c r="J181" t="str">
        <f t="shared" si="14"/>
        <v/>
      </c>
    </row>
    <row r="182" spans="1:10">
      <c r="A182" t="str">
        <f t="shared" si="10"/>
        <v/>
      </c>
      <c r="B182" s="8"/>
      <c r="C182" t="str">
        <f t="shared" si="11"/>
        <v/>
      </c>
      <c r="E182" t="str">
        <f t="shared" si="12"/>
        <v/>
      </c>
      <c r="F182" t="str">
        <f t="shared" si="13"/>
        <v/>
      </c>
      <c r="G182" t="str">
        <f>IFERROR(_xlfn.XLOOKUP(F182,Chart_of_Accounts!$B:$B,Chart_of_Accounts!$A:$A,""),"")</f>
        <v/>
      </c>
      <c r="J182" t="str">
        <f t="shared" si="14"/>
        <v/>
      </c>
    </row>
    <row r="183" spans="1:10">
      <c r="A183" t="str">
        <f t="shared" si="10"/>
        <v/>
      </c>
      <c r="B183" s="8"/>
      <c r="C183" t="str">
        <f t="shared" si="11"/>
        <v/>
      </c>
      <c r="E183" t="str">
        <f t="shared" si="12"/>
        <v/>
      </c>
      <c r="F183" t="str">
        <f t="shared" si="13"/>
        <v/>
      </c>
      <c r="G183" t="str">
        <f>IFERROR(_xlfn.XLOOKUP(F183,Chart_of_Accounts!$B:$B,Chart_of_Accounts!$A:$A,""),"")</f>
        <v/>
      </c>
      <c r="J183" t="str">
        <f t="shared" si="14"/>
        <v/>
      </c>
    </row>
    <row r="184" spans="1:10">
      <c r="A184" t="str">
        <f t="shared" si="10"/>
        <v/>
      </c>
      <c r="B184" s="8"/>
      <c r="C184" t="str">
        <f t="shared" si="11"/>
        <v/>
      </c>
      <c r="E184" t="str">
        <f t="shared" si="12"/>
        <v/>
      </c>
      <c r="F184" t="str">
        <f t="shared" si="13"/>
        <v/>
      </c>
      <c r="G184" t="str">
        <f>IFERROR(_xlfn.XLOOKUP(F184,Chart_of_Accounts!$B:$B,Chart_of_Accounts!$A:$A,""),"")</f>
        <v/>
      </c>
      <c r="J184" t="str">
        <f t="shared" si="14"/>
        <v/>
      </c>
    </row>
    <row r="185" spans="1:10">
      <c r="A185" t="str">
        <f t="shared" si="10"/>
        <v/>
      </c>
      <c r="B185" s="8"/>
      <c r="C185" t="str">
        <f t="shared" si="11"/>
        <v/>
      </c>
      <c r="E185" t="str">
        <f t="shared" si="12"/>
        <v/>
      </c>
      <c r="F185" t="str">
        <f t="shared" si="13"/>
        <v/>
      </c>
      <c r="G185" t="str">
        <f>IFERROR(_xlfn.XLOOKUP(F185,Chart_of_Accounts!$B:$B,Chart_of_Accounts!$A:$A,""),"")</f>
        <v/>
      </c>
      <c r="J185" t="str">
        <f t="shared" si="14"/>
        <v/>
      </c>
    </row>
    <row r="186" spans="1:10">
      <c r="A186" t="str">
        <f t="shared" si="10"/>
        <v/>
      </c>
      <c r="B186" s="8"/>
      <c r="C186" t="str">
        <f t="shared" si="11"/>
        <v/>
      </c>
      <c r="E186" t="str">
        <f t="shared" si="12"/>
        <v/>
      </c>
      <c r="F186" t="str">
        <f t="shared" si="13"/>
        <v/>
      </c>
      <c r="G186" t="str">
        <f>IFERROR(_xlfn.XLOOKUP(F186,Chart_of_Accounts!$B:$B,Chart_of_Accounts!$A:$A,""),"")</f>
        <v/>
      </c>
      <c r="J186" t="str">
        <f t="shared" si="14"/>
        <v/>
      </c>
    </row>
    <row r="187" spans="1:10">
      <c r="A187" t="str">
        <f t="shared" si="10"/>
        <v/>
      </c>
      <c r="B187" s="8"/>
      <c r="C187" t="str">
        <f t="shared" si="11"/>
        <v/>
      </c>
      <c r="E187" t="str">
        <f t="shared" si="12"/>
        <v/>
      </c>
      <c r="F187" t="str">
        <f t="shared" si="13"/>
        <v/>
      </c>
      <c r="G187" t="str">
        <f>IFERROR(_xlfn.XLOOKUP(F187,Chart_of_Accounts!$B:$B,Chart_of_Accounts!$A:$A,""),"")</f>
        <v/>
      </c>
      <c r="J187" t="str">
        <f t="shared" si="14"/>
        <v/>
      </c>
    </row>
    <row r="188" spans="1:10">
      <c r="A188" t="str">
        <f t="shared" si="10"/>
        <v/>
      </c>
      <c r="B188" s="8"/>
      <c r="C188" t="str">
        <f t="shared" si="11"/>
        <v/>
      </c>
      <c r="E188" t="str">
        <f t="shared" si="12"/>
        <v/>
      </c>
      <c r="F188" t="str">
        <f t="shared" si="13"/>
        <v/>
      </c>
      <c r="G188" t="str">
        <f>IFERROR(_xlfn.XLOOKUP(F188,Chart_of_Accounts!$B:$B,Chart_of_Accounts!$A:$A,""),"")</f>
        <v/>
      </c>
      <c r="J188" t="str">
        <f t="shared" si="14"/>
        <v/>
      </c>
    </row>
    <row r="189" spans="1:10">
      <c r="A189" t="str">
        <f t="shared" si="10"/>
        <v/>
      </c>
      <c r="B189" s="8"/>
      <c r="C189" t="str">
        <f t="shared" si="11"/>
        <v/>
      </c>
      <c r="E189" t="str">
        <f t="shared" si="12"/>
        <v/>
      </c>
      <c r="F189" t="str">
        <f t="shared" si="13"/>
        <v/>
      </c>
      <c r="G189" t="str">
        <f>IFERROR(_xlfn.XLOOKUP(F189,Chart_of_Accounts!$B:$B,Chart_of_Accounts!$A:$A,""),"")</f>
        <v/>
      </c>
      <c r="J189" t="str">
        <f t="shared" si="14"/>
        <v/>
      </c>
    </row>
    <row r="190" spans="1:10">
      <c r="A190" t="str">
        <f t="shared" si="10"/>
        <v/>
      </c>
      <c r="B190" s="8"/>
      <c r="C190" t="str">
        <f t="shared" si="11"/>
        <v/>
      </c>
      <c r="E190" t="str">
        <f t="shared" si="12"/>
        <v/>
      </c>
      <c r="F190" t="str">
        <f t="shared" si="13"/>
        <v/>
      </c>
      <c r="G190" t="str">
        <f>IFERROR(_xlfn.XLOOKUP(F190,Chart_of_Accounts!$B:$B,Chart_of_Accounts!$A:$A,""),"")</f>
        <v/>
      </c>
      <c r="J190" t="str">
        <f t="shared" si="14"/>
        <v/>
      </c>
    </row>
    <row r="191" spans="1:10">
      <c r="A191" t="str">
        <f t="shared" si="10"/>
        <v/>
      </c>
      <c r="B191" s="8"/>
      <c r="C191" t="str">
        <f t="shared" si="11"/>
        <v/>
      </c>
      <c r="E191" t="str">
        <f t="shared" si="12"/>
        <v/>
      </c>
      <c r="F191" t="str">
        <f t="shared" si="13"/>
        <v/>
      </c>
      <c r="G191" t="str">
        <f>IFERROR(_xlfn.XLOOKUP(F191,Chart_of_Accounts!$B:$B,Chart_of_Accounts!$A:$A,""),"")</f>
        <v/>
      </c>
      <c r="J191" t="str">
        <f t="shared" si="14"/>
        <v/>
      </c>
    </row>
    <row r="192" spans="1:10">
      <c r="A192" t="str">
        <f t="shared" si="10"/>
        <v/>
      </c>
      <c r="B192" s="8"/>
      <c r="C192" t="str">
        <f t="shared" si="11"/>
        <v/>
      </c>
      <c r="E192" t="str">
        <f t="shared" si="12"/>
        <v/>
      </c>
      <c r="F192" t="str">
        <f t="shared" si="13"/>
        <v/>
      </c>
      <c r="G192" t="str">
        <f>IFERROR(_xlfn.XLOOKUP(F192,Chart_of_Accounts!$B:$B,Chart_of_Accounts!$A:$A,""),"")</f>
        <v/>
      </c>
      <c r="J192" t="str">
        <f t="shared" si="14"/>
        <v/>
      </c>
    </row>
    <row r="193" spans="1:10">
      <c r="A193" t="str">
        <f t="shared" si="10"/>
        <v/>
      </c>
      <c r="B193" s="8"/>
      <c r="C193" t="str">
        <f t="shared" si="11"/>
        <v/>
      </c>
      <c r="E193" t="str">
        <f t="shared" si="12"/>
        <v/>
      </c>
      <c r="F193" t="str">
        <f t="shared" si="13"/>
        <v/>
      </c>
      <c r="G193" t="str">
        <f>IFERROR(_xlfn.XLOOKUP(F193,Chart_of_Accounts!$B:$B,Chart_of_Accounts!$A:$A,""),"")</f>
        <v/>
      </c>
      <c r="J193" t="str">
        <f t="shared" si="14"/>
        <v/>
      </c>
    </row>
    <row r="194" spans="1:10">
      <c r="A194" t="str">
        <f t="shared" si="10"/>
        <v/>
      </c>
      <c r="B194" s="8"/>
      <c r="C194" t="str">
        <f t="shared" si="11"/>
        <v/>
      </c>
      <c r="E194" t="str">
        <f t="shared" si="12"/>
        <v/>
      </c>
      <c r="F194" t="str">
        <f t="shared" si="13"/>
        <v/>
      </c>
      <c r="G194" t="str">
        <f>IFERROR(_xlfn.XLOOKUP(F194,Chart_of_Accounts!$B:$B,Chart_of_Accounts!$A:$A,""),"")</f>
        <v/>
      </c>
      <c r="J194" t="str">
        <f t="shared" si="14"/>
        <v/>
      </c>
    </row>
    <row r="195" spans="1:10">
      <c r="A195" t="str">
        <f t="shared" si="10"/>
        <v/>
      </c>
      <c r="B195" s="8"/>
      <c r="C195" t="str">
        <f t="shared" si="11"/>
        <v/>
      </c>
      <c r="E195" t="str">
        <f t="shared" si="12"/>
        <v/>
      </c>
      <c r="F195" t="str">
        <f t="shared" si="13"/>
        <v/>
      </c>
      <c r="G195" t="str">
        <f>IFERROR(_xlfn.XLOOKUP(F195,Chart_of_Accounts!$B:$B,Chart_of_Accounts!$A:$A,""),"")</f>
        <v/>
      </c>
      <c r="J195" t="str">
        <f t="shared" si="14"/>
        <v/>
      </c>
    </row>
    <row r="196" spans="1:10">
      <c r="A196" t="str">
        <f t="shared" si="10"/>
        <v/>
      </c>
      <c r="B196" s="8"/>
      <c r="C196" t="str">
        <f t="shared" si="11"/>
        <v/>
      </c>
      <c r="E196" t="str">
        <f t="shared" si="12"/>
        <v/>
      </c>
      <c r="F196" t="str">
        <f t="shared" si="13"/>
        <v/>
      </c>
      <c r="G196" t="str">
        <f>IFERROR(_xlfn.XLOOKUP(F196,Chart_of_Accounts!$B:$B,Chart_of_Accounts!$A:$A,""),"")</f>
        <v/>
      </c>
      <c r="J196" t="str">
        <f t="shared" si="14"/>
        <v/>
      </c>
    </row>
    <row r="197" spans="1:10">
      <c r="A197" t="str">
        <f t="shared" ref="A197:A260" si="15">IF(H197="","","ATT-"&amp;TEXT(ROW()-4,"0000"))</f>
        <v/>
      </c>
      <c r="B197" s="8"/>
      <c r="C197" t="str">
        <f t="shared" ref="C197:C260" si="16">IF(B197="","",TEXT(B197,"mmm-yy"))</f>
        <v/>
      </c>
      <c r="E197" t="str">
        <f t="shared" ref="E197:E260" si="17">IF(D197="Dialogue Forum","Activity 1: Inclusive Dialogue Forums",IF(D197="Capacity Building Workshop","Activity 2: Capacity Building Workshops",IF(D197="Advocacy Campaign","Activity 3: Advocacy Campaigns Against Ageism",IF(D197="Stakeholder Coordination Meeting","Activity 4: Stakeholder Coordination Meetings",IF(D197="M&amp;E Activity","Monitoring &amp; Evaluation","")))))</f>
        <v/>
      </c>
      <c r="F197" t="str">
        <f t="shared" ref="F197:F260" si="18">IF(D197="Dialogue Forum","PI-002",IF(D197="Capacity Building Workshop","PI-006",IF(D197="Advocacy Campaign","PI-013",IF(D197="Stakeholder Coordination Meeting","PI-015",IF(D197="M&amp;E Activity","ME-001","")))))</f>
        <v/>
      </c>
      <c r="G197" t="str">
        <f>IFERROR(_xlfn.XLOOKUP(F197,Chart_of_Accounts!$B:$B,Chart_of_Accounts!$A:$A,""),"")</f>
        <v/>
      </c>
      <c r="J197" t="str">
        <f t="shared" ref="J197:J260" si="19">IF(I197="","",IF(I197&lt;18,"Under 18",IF(I197&lt;=35,"18-35",IF(I197&lt;=59,"36-59",IF(I197&lt;=69,"60-69",IF(I197&lt;=79,"70-79","80+"))))))</f>
        <v/>
      </c>
    </row>
    <row r="198" spans="1:10">
      <c r="A198" t="str">
        <f t="shared" si="15"/>
        <v/>
      </c>
      <c r="B198" s="8"/>
      <c r="C198" t="str">
        <f t="shared" si="16"/>
        <v/>
      </c>
      <c r="E198" t="str">
        <f t="shared" si="17"/>
        <v/>
      </c>
      <c r="F198" t="str">
        <f t="shared" si="18"/>
        <v/>
      </c>
      <c r="G198" t="str">
        <f>IFERROR(_xlfn.XLOOKUP(F198,Chart_of_Accounts!$B:$B,Chart_of_Accounts!$A:$A,""),"")</f>
        <v/>
      </c>
      <c r="J198" t="str">
        <f t="shared" si="19"/>
        <v/>
      </c>
    </row>
    <row r="199" spans="1:10">
      <c r="A199" t="str">
        <f t="shared" si="15"/>
        <v/>
      </c>
      <c r="B199" s="8"/>
      <c r="C199" t="str">
        <f t="shared" si="16"/>
        <v/>
      </c>
      <c r="E199" t="str">
        <f t="shared" si="17"/>
        <v/>
      </c>
      <c r="F199" t="str">
        <f t="shared" si="18"/>
        <v/>
      </c>
      <c r="G199" t="str">
        <f>IFERROR(_xlfn.XLOOKUP(F199,Chart_of_Accounts!$B:$B,Chart_of_Accounts!$A:$A,""),"")</f>
        <v/>
      </c>
      <c r="J199" t="str">
        <f t="shared" si="19"/>
        <v/>
      </c>
    </row>
    <row r="200" spans="1:10">
      <c r="A200" t="str">
        <f t="shared" si="15"/>
        <v/>
      </c>
      <c r="B200" s="8"/>
      <c r="C200" t="str">
        <f t="shared" si="16"/>
        <v/>
      </c>
      <c r="E200" t="str">
        <f t="shared" si="17"/>
        <v/>
      </c>
      <c r="F200" t="str">
        <f t="shared" si="18"/>
        <v/>
      </c>
      <c r="G200" t="str">
        <f>IFERROR(_xlfn.XLOOKUP(F200,Chart_of_Accounts!$B:$B,Chart_of_Accounts!$A:$A,""),"")</f>
        <v/>
      </c>
      <c r="J200" t="str">
        <f t="shared" si="19"/>
        <v/>
      </c>
    </row>
    <row r="201" spans="1:10">
      <c r="A201" t="str">
        <f t="shared" si="15"/>
        <v/>
      </c>
      <c r="B201" s="8"/>
      <c r="C201" t="str">
        <f t="shared" si="16"/>
        <v/>
      </c>
      <c r="E201" t="str">
        <f t="shared" si="17"/>
        <v/>
      </c>
      <c r="F201" t="str">
        <f t="shared" si="18"/>
        <v/>
      </c>
      <c r="G201" t="str">
        <f>IFERROR(_xlfn.XLOOKUP(F201,Chart_of_Accounts!$B:$B,Chart_of_Accounts!$A:$A,""),"")</f>
        <v/>
      </c>
      <c r="J201" t="str">
        <f t="shared" si="19"/>
        <v/>
      </c>
    </row>
    <row r="202" spans="1:10">
      <c r="A202" t="str">
        <f t="shared" si="15"/>
        <v/>
      </c>
      <c r="B202" s="8"/>
      <c r="C202" t="str">
        <f t="shared" si="16"/>
        <v/>
      </c>
      <c r="E202" t="str">
        <f t="shared" si="17"/>
        <v/>
      </c>
      <c r="F202" t="str">
        <f t="shared" si="18"/>
        <v/>
      </c>
      <c r="G202" t="str">
        <f>IFERROR(_xlfn.XLOOKUP(F202,Chart_of_Accounts!$B:$B,Chart_of_Accounts!$A:$A,""),"")</f>
        <v/>
      </c>
      <c r="J202" t="str">
        <f t="shared" si="19"/>
        <v/>
      </c>
    </row>
    <row r="203" spans="1:10">
      <c r="A203" t="str">
        <f t="shared" si="15"/>
        <v/>
      </c>
      <c r="B203" s="8"/>
      <c r="C203" t="str">
        <f t="shared" si="16"/>
        <v/>
      </c>
      <c r="E203" t="str">
        <f t="shared" si="17"/>
        <v/>
      </c>
      <c r="F203" t="str">
        <f t="shared" si="18"/>
        <v/>
      </c>
      <c r="G203" t="str">
        <f>IFERROR(_xlfn.XLOOKUP(F203,Chart_of_Accounts!$B:$B,Chart_of_Accounts!$A:$A,""),"")</f>
        <v/>
      </c>
      <c r="J203" t="str">
        <f t="shared" si="19"/>
        <v/>
      </c>
    </row>
    <row r="204" spans="1:10">
      <c r="A204" t="str">
        <f t="shared" si="15"/>
        <v/>
      </c>
      <c r="B204" s="8"/>
      <c r="C204" t="str">
        <f t="shared" si="16"/>
        <v/>
      </c>
      <c r="E204" t="str">
        <f t="shared" si="17"/>
        <v/>
      </c>
      <c r="F204" t="str">
        <f t="shared" si="18"/>
        <v/>
      </c>
      <c r="G204" t="str">
        <f>IFERROR(_xlfn.XLOOKUP(F204,Chart_of_Accounts!$B:$B,Chart_of_Accounts!$A:$A,""),"")</f>
        <v/>
      </c>
      <c r="J204" t="str">
        <f t="shared" si="19"/>
        <v/>
      </c>
    </row>
    <row r="205" spans="1:10">
      <c r="A205" t="str">
        <f t="shared" si="15"/>
        <v/>
      </c>
      <c r="B205" s="8"/>
      <c r="C205" t="str">
        <f t="shared" si="16"/>
        <v/>
      </c>
      <c r="E205" t="str">
        <f t="shared" si="17"/>
        <v/>
      </c>
      <c r="F205" t="str">
        <f t="shared" si="18"/>
        <v/>
      </c>
      <c r="G205" t="str">
        <f>IFERROR(_xlfn.XLOOKUP(F205,Chart_of_Accounts!$B:$B,Chart_of_Accounts!$A:$A,""),"")</f>
        <v/>
      </c>
      <c r="J205" t="str">
        <f t="shared" si="19"/>
        <v/>
      </c>
    </row>
    <row r="206" spans="1:10">
      <c r="A206" t="str">
        <f t="shared" si="15"/>
        <v/>
      </c>
      <c r="B206" s="8"/>
      <c r="C206" t="str">
        <f t="shared" si="16"/>
        <v/>
      </c>
      <c r="E206" t="str">
        <f t="shared" si="17"/>
        <v/>
      </c>
      <c r="F206" t="str">
        <f t="shared" si="18"/>
        <v/>
      </c>
      <c r="G206" t="str">
        <f>IFERROR(_xlfn.XLOOKUP(F206,Chart_of_Accounts!$B:$B,Chart_of_Accounts!$A:$A,""),"")</f>
        <v/>
      </c>
      <c r="J206" t="str">
        <f t="shared" si="19"/>
        <v/>
      </c>
    </row>
    <row r="207" spans="1:10">
      <c r="A207" t="str">
        <f t="shared" si="15"/>
        <v/>
      </c>
      <c r="B207" s="8"/>
      <c r="C207" t="str">
        <f t="shared" si="16"/>
        <v/>
      </c>
      <c r="E207" t="str">
        <f t="shared" si="17"/>
        <v/>
      </c>
      <c r="F207" t="str">
        <f t="shared" si="18"/>
        <v/>
      </c>
      <c r="G207" t="str">
        <f>IFERROR(_xlfn.XLOOKUP(F207,Chart_of_Accounts!$B:$B,Chart_of_Accounts!$A:$A,""),"")</f>
        <v/>
      </c>
      <c r="J207" t="str">
        <f t="shared" si="19"/>
        <v/>
      </c>
    </row>
    <row r="208" spans="1:10">
      <c r="A208" t="str">
        <f t="shared" si="15"/>
        <v/>
      </c>
      <c r="B208" s="8"/>
      <c r="C208" t="str">
        <f t="shared" si="16"/>
        <v/>
      </c>
      <c r="E208" t="str">
        <f t="shared" si="17"/>
        <v/>
      </c>
      <c r="F208" t="str">
        <f t="shared" si="18"/>
        <v/>
      </c>
      <c r="G208" t="str">
        <f>IFERROR(_xlfn.XLOOKUP(F208,Chart_of_Accounts!$B:$B,Chart_of_Accounts!$A:$A,""),"")</f>
        <v/>
      </c>
      <c r="J208" t="str">
        <f t="shared" si="19"/>
        <v/>
      </c>
    </row>
    <row r="209" spans="1:10">
      <c r="A209" t="str">
        <f t="shared" si="15"/>
        <v/>
      </c>
      <c r="B209" s="8"/>
      <c r="C209" t="str">
        <f t="shared" si="16"/>
        <v/>
      </c>
      <c r="E209" t="str">
        <f t="shared" si="17"/>
        <v/>
      </c>
      <c r="F209" t="str">
        <f t="shared" si="18"/>
        <v/>
      </c>
      <c r="G209" t="str">
        <f>IFERROR(_xlfn.XLOOKUP(F209,Chart_of_Accounts!$B:$B,Chart_of_Accounts!$A:$A,""),"")</f>
        <v/>
      </c>
      <c r="J209" t="str">
        <f t="shared" si="19"/>
        <v/>
      </c>
    </row>
    <row r="210" spans="1:10">
      <c r="A210" t="str">
        <f t="shared" si="15"/>
        <v/>
      </c>
      <c r="B210" s="8"/>
      <c r="C210" t="str">
        <f t="shared" si="16"/>
        <v/>
      </c>
      <c r="E210" t="str">
        <f t="shared" si="17"/>
        <v/>
      </c>
      <c r="F210" t="str">
        <f t="shared" si="18"/>
        <v/>
      </c>
      <c r="G210" t="str">
        <f>IFERROR(_xlfn.XLOOKUP(F210,Chart_of_Accounts!$B:$B,Chart_of_Accounts!$A:$A,""),"")</f>
        <v/>
      </c>
      <c r="J210" t="str">
        <f t="shared" si="19"/>
        <v/>
      </c>
    </row>
    <row r="211" spans="1:10">
      <c r="A211" t="str">
        <f t="shared" si="15"/>
        <v/>
      </c>
      <c r="B211" s="8"/>
      <c r="C211" t="str">
        <f t="shared" si="16"/>
        <v/>
      </c>
      <c r="E211" t="str">
        <f t="shared" si="17"/>
        <v/>
      </c>
      <c r="F211" t="str">
        <f t="shared" si="18"/>
        <v/>
      </c>
      <c r="G211" t="str">
        <f>IFERROR(_xlfn.XLOOKUP(F211,Chart_of_Accounts!$B:$B,Chart_of_Accounts!$A:$A,""),"")</f>
        <v/>
      </c>
      <c r="J211" t="str">
        <f t="shared" si="19"/>
        <v/>
      </c>
    </row>
    <row r="212" spans="1:10">
      <c r="A212" t="str">
        <f t="shared" si="15"/>
        <v/>
      </c>
      <c r="B212" s="8"/>
      <c r="C212" t="str">
        <f t="shared" si="16"/>
        <v/>
      </c>
      <c r="E212" t="str">
        <f t="shared" si="17"/>
        <v/>
      </c>
      <c r="F212" t="str">
        <f t="shared" si="18"/>
        <v/>
      </c>
      <c r="G212" t="str">
        <f>IFERROR(_xlfn.XLOOKUP(F212,Chart_of_Accounts!$B:$B,Chart_of_Accounts!$A:$A,""),"")</f>
        <v/>
      </c>
      <c r="J212" t="str">
        <f t="shared" si="19"/>
        <v/>
      </c>
    </row>
    <row r="213" spans="1:10">
      <c r="A213" t="str">
        <f t="shared" si="15"/>
        <v/>
      </c>
      <c r="B213" s="8"/>
      <c r="C213" t="str">
        <f t="shared" si="16"/>
        <v/>
      </c>
      <c r="E213" t="str">
        <f t="shared" si="17"/>
        <v/>
      </c>
      <c r="F213" t="str">
        <f t="shared" si="18"/>
        <v/>
      </c>
      <c r="G213" t="str">
        <f>IFERROR(_xlfn.XLOOKUP(F213,Chart_of_Accounts!$B:$B,Chart_of_Accounts!$A:$A,""),"")</f>
        <v/>
      </c>
      <c r="J213" t="str">
        <f t="shared" si="19"/>
        <v/>
      </c>
    </row>
    <row r="214" spans="1:10">
      <c r="A214" t="str">
        <f t="shared" si="15"/>
        <v/>
      </c>
      <c r="B214" s="8"/>
      <c r="C214" t="str">
        <f t="shared" si="16"/>
        <v/>
      </c>
      <c r="E214" t="str">
        <f t="shared" si="17"/>
        <v/>
      </c>
      <c r="F214" t="str">
        <f t="shared" si="18"/>
        <v/>
      </c>
      <c r="G214" t="str">
        <f>IFERROR(_xlfn.XLOOKUP(F214,Chart_of_Accounts!$B:$B,Chart_of_Accounts!$A:$A,""),"")</f>
        <v/>
      </c>
      <c r="J214" t="str">
        <f t="shared" si="19"/>
        <v/>
      </c>
    </row>
    <row r="215" spans="1:10">
      <c r="A215" t="str">
        <f t="shared" si="15"/>
        <v/>
      </c>
      <c r="B215" s="8"/>
      <c r="C215" t="str">
        <f t="shared" si="16"/>
        <v/>
      </c>
      <c r="E215" t="str">
        <f t="shared" si="17"/>
        <v/>
      </c>
      <c r="F215" t="str">
        <f t="shared" si="18"/>
        <v/>
      </c>
      <c r="G215" t="str">
        <f>IFERROR(_xlfn.XLOOKUP(F215,Chart_of_Accounts!$B:$B,Chart_of_Accounts!$A:$A,""),"")</f>
        <v/>
      </c>
      <c r="J215" t="str">
        <f t="shared" si="19"/>
        <v/>
      </c>
    </row>
    <row r="216" spans="1:10">
      <c r="A216" t="str">
        <f t="shared" si="15"/>
        <v/>
      </c>
      <c r="B216" s="8"/>
      <c r="C216" t="str">
        <f t="shared" si="16"/>
        <v/>
      </c>
      <c r="E216" t="str">
        <f t="shared" si="17"/>
        <v/>
      </c>
      <c r="F216" t="str">
        <f t="shared" si="18"/>
        <v/>
      </c>
      <c r="G216" t="str">
        <f>IFERROR(_xlfn.XLOOKUP(F216,Chart_of_Accounts!$B:$B,Chart_of_Accounts!$A:$A,""),"")</f>
        <v/>
      </c>
      <c r="J216" t="str">
        <f t="shared" si="19"/>
        <v/>
      </c>
    </row>
    <row r="217" spans="1:10">
      <c r="A217" t="str">
        <f t="shared" si="15"/>
        <v/>
      </c>
      <c r="B217" s="8"/>
      <c r="C217" t="str">
        <f t="shared" si="16"/>
        <v/>
      </c>
      <c r="E217" t="str">
        <f t="shared" si="17"/>
        <v/>
      </c>
      <c r="F217" t="str">
        <f t="shared" si="18"/>
        <v/>
      </c>
      <c r="G217" t="str">
        <f>IFERROR(_xlfn.XLOOKUP(F217,Chart_of_Accounts!$B:$B,Chart_of_Accounts!$A:$A,""),"")</f>
        <v/>
      </c>
      <c r="J217" t="str">
        <f t="shared" si="19"/>
        <v/>
      </c>
    </row>
    <row r="218" spans="1:10">
      <c r="A218" t="str">
        <f t="shared" si="15"/>
        <v/>
      </c>
      <c r="B218" s="8"/>
      <c r="C218" t="str">
        <f t="shared" si="16"/>
        <v/>
      </c>
      <c r="E218" t="str">
        <f t="shared" si="17"/>
        <v/>
      </c>
      <c r="F218" t="str">
        <f t="shared" si="18"/>
        <v/>
      </c>
      <c r="G218" t="str">
        <f>IFERROR(_xlfn.XLOOKUP(F218,Chart_of_Accounts!$B:$B,Chart_of_Accounts!$A:$A,""),"")</f>
        <v/>
      </c>
      <c r="J218" t="str">
        <f t="shared" si="19"/>
        <v/>
      </c>
    </row>
    <row r="219" spans="1:10">
      <c r="A219" t="str">
        <f t="shared" si="15"/>
        <v/>
      </c>
      <c r="B219" s="8"/>
      <c r="C219" t="str">
        <f t="shared" si="16"/>
        <v/>
      </c>
      <c r="E219" t="str">
        <f t="shared" si="17"/>
        <v/>
      </c>
      <c r="F219" t="str">
        <f t="shared" si="18"/>
        <v/>
      </c>
      <c r="G219" t="str">
        <f>IFERROR(_xlfn.XLOOKUP(F219,Chart_of_Accounts!$B:$B,Chart_of_Accounts!$A:$A,""),"")</f>
        <v/>
      </c>
      <c r="J219" t="str">
        <f t="shared" si="19"/>
        <v/>
      </c>
    </row>
    <row r="220" spans="1:10">
      <c r="A220" t="str">
        <f t="shared" si="15"/>
        <v/>
      </c>
      <c r="B220" s="8"/>
      <c r="C220" t="str">
        <f t="shared" si="16"/>
        <v/>
      </c>
      <c r="E220" t="str">
        <f t="shared" si="17"/>
        <v/>
      </c>
      <c r="F220" t="str">
        <f t="shared" si="18"/>
        <v/>
      </c>
      <c r="G220" t="str">
        <f>IFERROR(_xlfn.XLOOKUP(F220,Chart_of_Accounts!$B:$B,Chart_of_Accounts!$A:$A,""),"")</f>
        <v/>
      </c>
      <c r="J220" t="str">
        <f t="shared" si="19"/>
        <v/>
      </c>
    </row>
    <row r="221" spans="1:10">
      <c r="A221" t="str">
        <f t="shared" si="15"/>
        <v/>
      </c>
      <c r="B221" s="8"/>
      <c r="C221" t="str">
        <f t="shared" si="16"/>
        <v/>
      </c>
      <c r="E221" t="str">
        <f t="shared" si="17"/>
        <v/>
      </c>
      <c r="F221" t="str">
        <f t="shared" si="18"/>
        <v/>
      </c>
      <c r="G221" t="str">
        <f>IFERROR(_xlfn.XLOOKUP(F221,Chart_of_Accounts!$B:$B,Chart_of_Accounts!$A:$A,""),"")</f>
        <v/>
      </c>
      <c r="J221" t="str">
        <f t="shared" si="19"/>
        <v/>
      </c>
    </row>
    <row r="222" spans="1:10">
      <c r="A222" t="str">
        <f t="shared" si="15"/>
        <v/>
      </c>
      <c r="B222" s="8"/>
      <c r="C222" t="str">
        <f t="shared" si="16"/>
        <v/>
      </c>
      <c r="E222" t="str">
        <f t="shared" si="17"/>
        <v/>
      </c>
      <c r="F222" t="str">
        <f t="shared" si="18"/>
        <v/>
      </c>
      <c r="G222" t="str">
        <f>IFERROR(_xlfn.XLOOKUP(F222,Chart_of_Accounts!$B:$B,Chart_of_Accounts!$A:$A,""),"")</f>
        <v/>
      </c>
      <c r="J222" t="str">
        <f t="shared" si="19"/>
        <v/>
      </c>
    </row>
    <row r="223" spans="1:10">
      <c r="A223" t="str">
        <f t="shared" si="15"/>
        <v/>
      </c>
      <c r="B223" s="8"/>
      <c r="C223" t="str">
        <f t="shared" si="16"/>
        <v/>
      </c>
      <c r="E223" t="str">
        <f t="shared" si="17"/>
        <v/>
      </c>
      <c r="F223" t="str">
        <f t="shared" si="18"/>
        <v/>
      </c>
      <c r="G223" t="str">
        <f>IFERROR(_xlfn.XLOOKUP(F223,Chart_of_Accounts!$B:$B,Chart_of_Accounts!$A:$A,""),"")</f>
        <v/>
      </c>
      <c r="J223" t="str">
        <f t="shared" si="19"/>
        <v/>
      </c>
    </row>
    <row r="224" spans="1:10">
      <c r="A224" t="str">
        <f t="shared" si="15"/>
        <v/>
      </c>
      <c r="B224" s="8"/>
      <c r="C224" t="str">
        <f t="shared" si="16"/>
        <v/>
      </c>
      <c r="E224" t="str">
        <f t="shared" si="17"/>
        <v/>
      </c>
      <c r="F224" t="str">
        <f t="shared" si="18"/>
        <v/>
      </c>
      <c r="G224" t="str">
        <f>IFERROR(_xlfn.XLOOKUP(F224,Chart_of_Accounts!$B:$B,Chart_of_Accounts!$A:$A,""),"")</f>
        <v/>
      </c>
      <c r="J224" t="str">
        <f t="shared" si="19"/>
        <v/>
      </c>
    </row>
    <row r="225" spans="1:10">
      <c r="A225" t="str">
        <f t="shared" si="15"/>
        <v/>
      </c>
      <c r="B225" s="8"/>
      <c r="C225" t="str">
        <f t="shared" si="16"/>
        <v/>
      </c>
      <c r="E225" t="str">
        <f t="shared" si="17"/>
        <v/>
      </c>
      <c r="F225" t="str">
        <f t="shared" si="18"/>
        <v/>
      </c>
      <c r="G225" t="str">
        <f>IFERROR(_xlfn.XLOOKUP(F225,Chart_of_Accounts!$B:$B,Chart_of_Accounts!$A:$A,""),"")</f>
        <v/>
      </c>
      <c r="J225" t="str">
        <f t="shared" si="19"/>
        <v/>
      </c>
    </row>
    <row r="226" spans="1:10">
      <c r="A226" t="str">
        <f t="shared" si="15"/>
        <v/>
      </c>
      <c r="B226" s="8"/>
      <c r="C226" t="str">
        <f t="shared" si="16"/>
        <v/>
      </c>
      <c r="E226" t="str">
        <f t="shared" si="17"/>
        <v/>
      </c>
      <c r="F226" t="str">
        <f t="shared" si="18"/>
        <v/>
      </c>
      <c r="G226" t="str">
        <f>IFERROR(_xlfn.XLOOKUP(F226,Chart_of_Accounts!$B:$B,Chart_of_Accounts!$A:$A,""),"")</f>
        <v/>
      </c>
      <c r="J226" t="str">
        <f t="shared" si="19"/>
        <v/>
      </c>
    </row>
    <row r="227" spans="1:10">
      <c r="A227" t="str">
        <f t="shared" si="15"/>
        <v/>
      </c>
      <c r="B227" s="8"/>
      <c r="C227" t="str">
        <f t="shared" si="16"/>
        <v/>
      </c>
      <c r="E227" t="str">
        <f t="shared" si="17"/>
        <v/>
      </c>
      <c r="F227" t="str">
        <f t="shared" si="18"/>
        <v/>
      </c>
      <c r="G227" t="str">
        <f>IFERROR(_xlfn.XLOOKUP(F227,Chart_of_Accounts!$B:$B,Chart_of_Accounts!$A:$A,""),"")</f>
        <v/>
      </c>
      <c r="J227" t="str">
        <f t="shared" si="19"/>
        <v/>
      </c>
    </row>
    <row r="228" spans="1:10">
      <c r="A228" t="str">
        <f t="shared" si="15"/>
        <v/>
      </c>
      <c r="B228" s="8"/>
      <c r="C228" t="str">
        <f t="shared" si="16"/>
        <v/>
      </c>
      <c r="E228" t="str">
        <f t="shared" si="17"/>
        <v/>
      </c>
      <c r="F228" t="str">
        <f t="shared" si="18"/>
        <v/>
      </c>
      <c r="G228" t="str">
        <f>IFERROR(_xlfn.XLOOKUP(F228,Chart_of_Accounts!$B:$B,Chart_of_Accounts!$A:$A,""),"")</f>
        <v/>
      </c>
      <c r="J228" t="str">
        <f t="shared" si="19"/>
        <v/>
      </c>
    </row>
    <row r="229" spans="1:10">
      <c r="A229" t="str">
        <f t="shared" si="15"/>
        <v/>
      </c>
      <c r="B229" s="8"/>
      <c r="C229" t="str">
        <f t="shared" si="16"/>
        <v/>
      </c>
      <c r="E229" t="str">
        <f t="shared" si="17"/>
        <v/>
      </c>
      <c r="F229" t="str">
        <f t="shared" si="18"/>
        <v/>
      </c>
      <c r="G229" t="str">
        <f>IFERROR(_xlfn.XLOOKUP(F229,Chart_of_Accounts!$B:$B,Chart_of_Accounts!$A:$A,""),"")</f>
        <v/>
      </c>
      <c r="J229" t="str">
        <f t="shared" si="19"/>
        <v/>
      </c>
    </row>
    <row r="230" spans="1:10">
      <c r="A230" t="str">
        <f t="shared" si="15"/>
        <v/>
      </c>
      <c r="B230" s="8"/>
      <c r="C230" t="str">
        <f t="shared" si="16"/>
        <v/>
      </c>
      <c r="E230" t="str">
        <f t="shared" si="17"/>
        <v/>
      </c>
      <c r="F230" t="str">
        <f t="shared" si="18"/>
        <v/>
      </c>
      <c r="G230" t="str">
        <f>IFERROR(_xlfn.XLOOKUP(F230,Chart_of_Accounts!$B:$B,Chart_of_Accounts!$A:$A,""),"")</f>
        <v/>
      </c>
      <c r="J230" t="str">
        <f t="shared" si="19"/>
        <v/>
      </c>
    </row>
    <row r="231" spans="1:10">
      <c r="A231" t="str">
        <f t="shared" si="15"/>
        <v/>
      </c>
      <c r="B231" s="8"/>
      <c r="C231" t="str">
        <f t="shared" si="16"/>
        <v/>
      </c>
      <c r="E231" t="str">
        <f t="shared" si="17"/>
        <v/>
      </c>
      <c r="F231" t="str">
        <f t="shared" si="18"/>
        <v/>
      </c>
      <c r="G231" t="str">
        <f>IFERROR(_xlfn.XLOOKUP(F231,Chart_of_Accounts!$B:$B,Chart_of_Accounts!$A:$A,""),"")</f>
        <v/>
      </c>
      <c r="J231" t="str">
        <f t="shared" si="19"/>
        <v/>
      </c>
    </row>
    <row r="232" spans="1:10">
      <c r="A232" t="str">
        <f t="shared" si="15"/>
        <v/>
      </c>
      <c r="B232" s="8"/>
      <c r="C232" t="str">
        <f t="shared" si="16"/>
        <v/>
      </c>
      <c r="E232" t="str">
        <f t="shared" si="17"/>
        <v/>
      </c>
      <c r="F232" t="str">
        <f t="shared" si="18"/>
        <v/>
      </c>
      <c r="G232" t="str">
        <f>IFERROR(_xlfn.XLOOKUP(F232,Chart_of_Accounts!$B:$B,Chart_of_Accounts!$A:$A,""),"")</f>
        <v/>
      </c>
      <c r="J232" t="str">
        <f t="shared" si="19"/>
        <v/>
      </c>
    </row>
    <row r="233" spans="1:10">
      <c r="A233" t="str">
        <f t="shared" si="15"/>
        <v/>
      </c>
      <c r="B233" s="8"/>
      <c r="C233" t="str">
        <f t="shared" si="16"/>
        <v/>
      </c>
      <c r="E233" t="str">
        <f t="shared" si="17"/>
        <v/>
      </c>
      <c r="F233" t="str">
        <f t="shared" si="18"/>
        <v/>
      </c>
      <c r="G233" t="str">
        <f>IFERROR(_xlfn.XLOOKUP(F233,Chart_of_Accounts!$B:$B,Chart_of_Accounts!$A:$A,""),"")</f>
        <v/>
      </c>
      <c r="J233" t="str">
        <f t="shared" si="19"/>
        <v/>
      </c>
    </row>
    <row r="234" spans="1:10">
      <c r="A234" t="str">
        <f t="shared" si="15"/>
        <v/>
      </c>
      <c r="B234" s="8"/>
      <c r="C234" t="str">
        <f t="shared" si="16"/>
        <v/>
      </c>
      <c r="E234" t="str">
        <f t="shared" si="17"/>
        <v/>
      </c>
      <c r="F234" t="str">
        <f t="shared" si="18"/>
        <v/>
      </c>
      <c r="G234" t="str">
        <f>IFERROR(_xlfn.XLOOKUP(F234,Chart_of_Accounts!$B:$B,Chart_of_Accounts!$A:$A,""),"")</f>
        <v/>
      </c>
      <c r="J234" t="str">
        <f t="shared" si="19"/>
        <v/>
      </c>
    </row>
    <row r="235" spans="1:10">
      <c r="A235" t="str">
        <f t="shared" si="15"/>
        <v/>
      </c>
      <c r="B235" s="8"/>
      <c r="C235" t="str">
        <f t="shared" si="16"/>
        <v/>
      </c>
      <c r="E235" t="str">
        <f t="shared" si="17"/>
        <v/>
      </c>
      <c r="F235" t="str">
        <f t="shared" si="18"/>
        <v/>
      </c>
      <c r="G235" t="str">
        <f>IFERROR(_xlfn.XLOOKUP(F235,Chart_of_Accounts!$B:$B,Chart_of_Accounts!$A:$A,""),"")</f>
        <v/>
      </c>
      <c r="J235" t="str">
        <f t="shared" si="19"/>
        <v/>
      </c>
    </row>
    <row r="236" spans="1:10">
      <c r="A236" t="str">
        <f t="shared" si="15"/>
        <v/>
      </c>
      <c r="B236" s="8"/>
      <c r="C236" t="str">
        <f t="shared" si="16"/>
        <v/>
      </c>
      <c r="E236" t="str">
        <f t="shared" si="17"/>
        <v/>
      </c>
      <c r="F236" t="str">
        <f t="shared" si="18"/>
        <v/>
      </c>
      <c r="G236" t="str">
        <f>IFERROR(_xlfn.XLOOKUP(F236,Chart_of_Accounts!$B:$B,Chart_of_Accounts!$A:$A,""),"")</f>
        <v/>
      </c>
      <c r="J236" t="str">
        <f t="shared" si="19"/>
        <v/>
      </c>
    </row>
    <row r="237" spans="1:10">
      <c r="A237" t="str">
        <f t="shared" si="15"/>
        <v/>
      </c>
      <c r="B237" s="8"/>
      <c r="C237" t="str">
        <f t="shared" si="16"/>
        <v/>
      </c>
      <c r="E237" t="str">
        <f t="shared" si="17"/>
        <v/>
      </c>
      <c r="F237" t="str">
        <f t="shared" si="18"/>
        <v/>
      </c>
      <c r="G237" t="str">
        <f>IFERROR(_xlfn.XLOOKUP(F237,Chart_of_Accounts!$B:$B,Chart_of_Accounts!$A:$A,""),"")</f>
        <v/>
      </c>
      <c r="J237" t="str">
        <f t="shared" si="19"/>
        <v/>
      </c>
    </row>
    <row r="238" spans="1:10">
      <c r="A238" t="str">
        <f t="shared" si="15"/>
        <v/>
      </c>
      <c r="B238" s="8"/>
      <c r="C238" t="str">
        <f t="shared" si="16"/>
        <v/>
      </c>
      <c r="E238" t="str">
        <f t="shared" si="17"/>
        <v/>
      </c>
      <c r="F238" t="str">
        <f t="shared" si="18"/>
        <v/>
      </c>
      <c r="G238" t="str">
        <f>IFERROR(_xlfn.XLOOKUP(F238,Chart_of_Accounts!$B:$B,Chart_of_Accounts!$A:$A,""),"")</f>
        <v/>
      </c>
      <c r="J238" t="str">
        <f t="shared" si="19"/>
        <v/>
      </c>
    </row>
    <row r="239" spans="1:10">
      <c r="A239" t="str">
        <f t="shared" si="15"/>
        <v/>
      </c>
      <c r="B239" s="8"/>
      <c r="C239" t="str">
        <f t="shared" si="16"/>
        <v/>
      </c>
      <c r="E239" t="str">
        <f t="shared" si="17"/>
        <v/>
      </c>
      <c r="F239" t="str">
        <f t="shared" si="18"/>
        <v/>
      </c>
      <c r="G239" t="str">
        <f>IFERROR(_xlfn.XLOOKUP(F239,Chart_of_Accounts!$B:$B,Chart_of_Accounts!$A:$A,""),"")</f>
        <v/>
      </c>
      <c r="J239" t="str">
        <f t="shared" si="19"/>
        <v/>
      </c>
    </row>
    <row r="240" spans="1:10">
      <c r="A240" t="str">
        <f t="shared" si="15"/>
        <v/>
      </c>
      <c r="B240" s="8"/>
      <c r="C240" t="str">
        <f t="shared" si="16"/>
        <v/>
      </c>
      <c r="E240" t="str">
        <f t="shared" si="17"/>
        <v/>
      </c>
      <c r="F240" t="str">
        <f t="shared" si="18"/>
        <v/>
      </c>
      <c r="G240" t="str">
        <f>IFERROR(_xlfn.XLOOKUP(F240,Chart_of_Accounts!$B:$B,Chart_of_Accounts!$A:$A,""),"")</f>
        <v/>
      </c>
      <c r="J240" t="str">
        <f t="shared" si="19"/>
        <v/>
      </c>
    </row>
    <row r="241" spans="1:10">
      <c r="A241" t="str">
        <f t="shared" si="15"/>
        <v/>
      </c>
      <c r="B241" s="8"/>
      <c r="C241" t="str">
        <f t="shared" si="16"/>
        <v/>
      </c>
      <c r="E241" t="str">
        <f t="shared" si="17"/>
        <v/>
      </c>
      <c r="F241" t="str">
        <f t="shared" si="18"/>
        <v/>
      </c>
      <c r="G241" t="str">
        <f>IFERROR(_xlfn.XLOOKUP(F241,Chart_of_Accounts!$B:$B,Chart_of_Accounts!$A:$A,""),"")</f>
        <v/>
      </c>
      <c r="J241" t="str">
        <f t="shared" si="19"/>
        <v/>
      </c>
    </row>
    <row r="242" spans="1:10">
      <c r="A242" t="str">
        <f t="shared" si="15"/>
        <v/>
      </c>
      <c r="B242" s="8"/>
      <c r="C242" t="str">
        <f t="shared" si="16"/>
        <v/>
      </c>
      <c r="E242" t="str">
        <f t="shared" si="17"/>
        <v/>
      </c>
      <c r="F242" t="str">
        <f t="shared" si="18"/>
        <v/>
      </c>
      <c r="G242" t="str">
        <f>IFERROR(_xlfn.XLOOKUP(F242,Chart_of_Accounts!$B:$B,Chart_of_Accounts!$A:$A,""),"")</f>
        <v/>
      </c>
      <c r="J242" t="str">
        <f t="shared" si="19"/>
        <v/>
      </c>
    </row>
    <row r="243" spans="1:10">
      <c r="A243" t="str">
        <f t="shared" si="15"/>
        <v/>
      </c>
      <c r="B243" s="8"/>
      <c r="C243" t="str">
        <f t="shared" si="16"/>
        <v/>
      </c>
      <c r="E243" t="str">
        <f t="shared" si="17"/>
        <v/>
      </c>
      <c r="F243" t="str">
        <f t="shared" si="18"/>
        <v/>
      </c>
      <c r="G243" t="str">
        <f>IFERROR(_xlfn.XLOOKUP(F243,Chart_of_Accounts!$B:$B,Chart_of_Accounts!$A:$A,""),"")</f>
        <v/>
      </c>
      <c r="J243" t="str">
        <f t="shared" si="19"/>
        <v/>
      </c>
    </row>
    <row r="244" spans="1:10">
      <c r="A244" t="str">
        <f t="shared" si="15"/>
        <v/>
      </c>
      <c r="B244" s="8"/>
      <c r="C244" t="str">
        <f t="shared" si="16"/>
        <v/>
      </c>
      <c r="E244" t="str">
        <f t="shared" si="17"/>
        <v/>
      </c>
      <c r="F244" t="str">
        <f t="shared" si="18"/>
        <v/>
      </c>
      <c r="G244" t="str">
        <f>IFERROR(_xlfn.XLOOKUP(F244,Chart_of_Accounts!$B:$B,Chart_of_Accounts!$A:$A,""),"")</f>
        <v/>
      </c>
      <c r="J244" t="str">
        <f t="shared" si="19"/>
        <v/>
      </c>
    </row>
    <row r="245" spans="1:10">
      <c r="A245" t="str">
        <f t="shared" si="15"/>
        <v/>
      </c>
      <c r="B245" s="8"/>
      <c r="C245" t="str">
        <f t="shared" si="16"/>
        <v/>
      </c>
      <c r="E245" t="str">
        <f t="shared" si="17"/>
        <v/>
      </c>
      <c r="F245" t="str">
        <f t="shared" si="18"/>
        <v/>
      </c>
      <c r="G245" t="str">
        <f>IFERROR(_xlfn.XLOOKUP(F245,Chart_of_Accounts!$B:$B,Chart_of_Accounts!$A:$A,""),"")</f>
        <v/>
      </c>
      <c r="J245" t="str">
        <f t="shared" si="19"/>
        <v/>
      </c>
    </row>
    <row r="246" spans="1:10">
      <c r="A246" t="str">
        <f t="shared" si="15"/>
        <v/>
      </c>
      <c r="B246" s="8"/>
      <c r="C246" t="str">
        <f t="shared" si="16"/>
        <v/>
      </c>
      <c r="E246" t="str">
        <f t="shared" si="17"/>
        <v/>
      </c>
      <c r="F246" t="str">
        <f t="shared" si="18"/>
        <v/>
      </c>
      <c r="G246" t="str">
        <f>IFERROR(_xlfn.XLOOKUP(F246,Chart_of_Accounts!$B:$B,Chart_of_Accounts!$A:$A,""),"")</f>
        <v/>
      </c>
      <c r="J246" t="str">
        <f t="shared" si="19"/>
        <v/>
      </c>
    </row>
    <row r="247" spans="1:10">
      <c r="A247" t="str">
        <f t="shared" si="15"/>
        <v/>
      </c>
      <c r="B247" s="8"/>
      <c r="C247" t="str">
        <f t="shared" si="16"/>
        <v/>
      </c>
      <c r="E247" t="str">
        <f t="shared" si="17"/>
        <v/>
      </c>
      <c r="F247" t="str">
        <f t="shared" si="18"/>
        <v/>
      </c>
      <c r="G247" t="str">
        <f>IFERROR(_xlfn.XLOOKUP(F247,Chart_of_Accounts!$B:$B,Chart_of_Accounts!$A:$A,""),"")</f>
        <v/>
      </c>
      <c r="J247" t="str">
        <f t="shared" si="19"/>
        <v/>
      </c>
    </row>
    <row r="248" spans="1:10">
      <c r="A248" t="str">
        <f t="shared" si="15"/>
        <v/>
      </c>
      <c r="B248" s="8"/>
      <c r="C248" t="str">
        <f t="shared" si="16"/>
        <v/>
      </c>
      <c r="E248" t="str">
        <f t="shared" si="17"/>
        <v/>
      </c>
      <c r="F248" t="str">
        <f t="shared" si="18"/>
        <v/>
      </c>
      <c r="G248" t="str">
        <f>IFERROR(_xlfn.XLOOKUP(F248,Chart_of_Accounts!$B:$B,Chart_of_Accounts!$A:$A,""),"")</f>
        <v/>
      </c>
      <c r="J248" t="str">
        <f t="shared" si="19"/>
        <v/>
      </c>
    </row>
    <row r="249" spans="1:10">
      <c r="A249" t="str">
        <f t="shared" si="15"/>
        <v/>
      </c>
      <c r="B249" s="8"/>
      <c r="C249" t="str">
        <f t="shared" si="16"/>
        <v/>
      </c>
      <c r="E249" t="str">
        <f t="shared" si="17"/>
        <v/>
      </c>
      <c r="F249" t="str">
        <f t="shared" si="18"/>
        <v/>
      </c>
      <c r="G249" t="str">
        <f>IFERROR(_xlfn.XLOOKUP(F249,Chart_of_Accounts!$B:$B,Chart_of_Accounts!$A:$A,""),"")</f>
        <v/>
      </c>
      <c r="J249" t="str">
        <f t="shared" si="19"/>
        <v/>
      </c>
    </row>
    <row r="250" spans="1:10">
      <c r="A250" t="str">
        <f t="shared" si="15"/>
        <v/>
      </c>
      <c r="B250" s="8"/>
      <c r="C250" t="str">
        <f t="shared" si="16"/>
        <v/>
      </c>
      <c r="E250" t="str">
        <f t="shared" si="17"/>
        <v/>
      </c>
      <c r="F250" t="str">
        <f t="shared" si="18"/>
        <v/>
      </c>
      <c r="G250" t="str">
        <f>IFERROR(_xlfn.XLOOKUP(F250,Chart_of_Accounts!$B:$B,Chart_of_Accounts!$A:$A,""),"")</f>
        <v/>
      </c>
      <c r="J250" t="str">
        <f t="shared" si="19"/>
        <v/>
      </c>
    </row>
    <row r="251" spans="1:10">
      <c r="A251" t="str">
        <f t="shared" si="15"/>
        <v/>
      </c>
      <c r="B251" s="8"/>
      <c r="C251" t="str">
        <f t="shared" si="16"/>
        <v/>
      </c>
      <c r="E251" t="str">
        <f t="shared" si="17"/>
        <v/>
      </c>
      <c r="F251" t="str">
        <f t="shared" si="18"/>
        <v/>
      </c>
      <c r="G251" t="str">
        <f>IFERROR(_xlfn.XLOOKUP(F251,Chart_of_Accounts!$B:$B,Chart_of_Accounts!$A:$A,""),"")</f>
        <v/>
      </c>
      <c r="J251" t="str">
        <f t="shared" si="19"/>
        <v/>
      </c>
    </row>
    <row r="252" spans="1:10">
      <c r="A252" t="str">
        <f t="shared" si="15"/>
        <v/>
      </c>
      <c r="B252" s="8"/>
      <c r="C252" t="str">
        <f t="shared" si="16"/>
        <v/>
      </c>
      <c r="E252" t="str">
        <f t="shared" si="17"/>
        <v/>
      </c>
      <c r="F252" t="str">
        <f t="shared" si="18"/>
        <v/>
      </c>
      <c r="G252" t="str">
        <f>IFERROR(_xlfn.XLOOKUP(F252,Chart_of_Accounts!$B:$B,Chart_of_Accounts!$A:$A,""),"")</f>
        <v/>
      </c>
      <c r="J252" t="str">
        <f t="shared" si="19"/>
        <v/>
      </c>
    </row>
    <row r="253" spans="1:10">
      <c r="A253" t="str">
        <f t="shared" si="15"/>
        <v/>
      </c>
      <c r="B253" s="8"/>
      <c r="C253" t="str">
        <f t="shared" si="16"/>
        <v/>
      </c>
      <c r="E253" t="str">
        <f t="shared" si="17"/>
        <v/>
      </c>
      <c r="F253" t="str">
        <f t="shared" si="18"/>
        <v/>
      </c>
      <c r="G253" t="str">
        <f>IFERROR(_xlfn.XLOOKUP(F253,Chart_of_Accounts!$B:$B,Chart_of_Accounts!$A:$A,""),"")</f>
        <v/>
      </c>
      <c r="J253" t="str">
        <f t="shared" si="19"/>
        <v/>
      </c>
    </row>
    <row r="254" spans="1:10">
      <c r="A254" t="str">
        <f t="shared" si="15"/>
        <v/>
      </c>
      <c r="B254" s="8"/>
      <c r="C254" t="str">
        <f t="shared" si="16"/>
        <v/>
      </c>
      <c r="E254" t="str">
        <f t="shared" si="17"/>
        <v/>
      </c>
      <c r="F254" t="str">
        <f t="shared" si="18"/>
        <v/>
      </c>
      <c r="G254" t="str">
        <f>IFERROR(_xlfn.XLOOKUP(F254,Chart_of_Accounts!$B:$B,Chart_of_Accounts!$A:$A,""),"")</f>
        <v/>
      </c>
      <c r="J254" t="str">
        <f t="shared" si="19"/>
        <v/>
      </c>
    </row>
    <row r="255" spans="1:10">
      <c r="A255" t="str">
        <f t="shared" si="15"/>
        <v/>
      </c>
      <c r="B255" s="8"/>
      <c r="C255" t="str">
        <f t="shared" si="16"/>
        <v/>
      </c>
      <c r="E255" t="str">
        <f t="shared" si="17"/>
        <v/>
      </c>
      <c r="F255" t="str">
        <f t="shared" si="18"/>
        <v/>
      </c>
      <c r="G255" t="str">
        <f>IFERROR(_xlfn.XLOOKUP(F255,Chart_of_Accounts!$B:$B,Chart_of_Accounts!$A:$A,""),"")</f>
        <v/>
      </c>
      <c r="J255" t="str">
        <f t="shared" si="19"/>
        <v/>
      </c>
    </row>
    <row r="256" spans="1:10">
      <c r="A256" t="str">
        <f t="shared" si="15"/>
        <v/>
      </c>
      <c r="B256" s="8"/>
      <c r="C256" t="str">
        <f t="shared" si="16"/>
        <v/>
      </c>
      <c r="E256" t="str">
        <f t="shared" si="17"/>
        <v/>
      </c>
      <c r="F256" t="str">
        <f t="shared" si="18"/>
        <v/>
      </c>
      <c r="G256" t="str">
        <f>IFERROR(_xlfn.XLOOKUP(F256,Chart_of_Accounts!$B:$B,Chart_of_Accounts!$A:$A,""),"")</f>
        <v/>
      </c>
      <c r="J256" t="str">
        <f t="shared" si="19"/>
        <v/>
      </c>
    </row>
    <row r="257" spans="1:10">
      <c r="A257" t="str">
        <f t="shared" si="15"/>
        <v/>
      </c>
      <c r="B257" s="8"/>
      <c r="C257" t="str">
        <f t="shared" si="16"/>
        <v/>
      </c>
      <c r="E257" t="str">
        <f t="shared" si="17"/>
        <v/>
      </c>
      <c r="F257" t="str">
        <f t="shared" si="18"/>
        <v/>
      </c>
      <c r="G257" t="str">
        <f>IFERROR(_xlfn.XLOOKUP(F257,Chart_of_Accounts!$B:$B,Chart_of_Accounts!$A:$A,""),"")</f>
        <v/>
      </c>
      <c r="J257" t="str">
        <f t="shared" si="19"/>
        <v/>
      </c>
    </row>
    <row r="258" spans="1:10">
      <c r="A258" t="str">
        <f t="shared" si="15"/>
        <v/>
      </c>
      <c r="B258" s="8"/>
      <c r="C258" t="str">
        <f t="shared" si="16"/>
        <v/>
      </c>
      <c r="E258" t="str">
        <f t="shared" si="17"/>
        <v/>
      </c>
      <c r="F258" t="str">
        <f t="shared" si="18"/>
        <v/>
      </c>
      <c r="G258" t="str">
        <f>IFERROR(_xlfn.XLOOKUP(F258,Chart_of_Accounts!$B:$B,Chart_of_Accounts!$A:$A,""),"")</f>
        <v/>
      </c>
      <c r="J258" t="str">
        <f t="shared" si="19"/>
        <v/>
      </c>
    </row>
    <row r="259" spans="1:10">
      <c r="A259" t="str">
        <f t="shared" si="15"/>
        <v/>
      </c>
      <c r="B259" s="8"/>
      <c r="C259" t="str">
        <f t="shared" si="16"/>
        <v/>
      </c>
      <c r="E259" t="str">
        <f t="shared" si="17"/>
        <v/>
      </c>
      <c r="F259" t="str">
        <f t="shared" si="18"/>
        <v/>
      </c>
      <c r="G259" t="str">
        <f>IFERROR(_xlfn.XLOOKUP(F259,Chart_of_Accounts!$B:$B,Chart_of_Accounts!$A:$A,""),"")</f>
        <v/>
      </c>
      <c r="J259" t="str">
        <f t="shared" si="19"/>
        <v/>
      </c>
    </row>
    <row r="260" spans="1:10">
      <c r="A260" t="str">
        <f t="shared" si="15"/>
        <v/>
      </c>
      <c r="B260" s="8"/>
      <c r="C260" t="str">
        <f t="shared" si="16"/>
        <v/>
      </c>
      <c r="E260" t="str">
        <f t="shared" si="17"/>
        <v/>
      </c>
      <c r="F260" t="str">
        <f t="shared" si="18"/>
        <v/>
      </c>
      <c r="G260" t="str">
        <f>IFERROR(_xlfn.XLOOKUP(F260,Chart_of_Accounts!$B:$B,Chart_of_Accounts!$A:$A,""),"")</f>
        <v/>
      </c>
      <c r="J260" t="str">
        <f t="shared" si="19"/>
        <v/>
      </c>
    </row>
    <row r="261" spans="1:10">
      <c r="A261" t="str">
        <f t="shared" ref="A261:A304" si="20">IF(H261="","","ATT-"&amp;TEXT(ROW()-4,"0000"))</f>
        <v/>
      </c>
      <c r="B261" s="8"/>
      <c r="C261" t="str">
        <f t="shared" ref="C261:C304" si="21">IF(B261="","",TEXT(B261,"mmm-yy"))</f>
        <v/>
      </c>
      <c r="E261" t="str">
        <f t="shared" ref="E261:E304" si="22">IF(D261="Dialogue Forum","Activity 1: Inclusive Dialogue Forums",IF(D261="Capacity Building Workshop","Activity 2: Capacity Building Workshops",IF(D261="Advocacy Campaign","Activity 3: Advocacy Campaigns Against Ageism",IF(D261="Stakeholder Coordination Meeting","Activity 4: Stakeholder Coordination Meetings",IF(D261="M&amp;E Activity","Monitoring &amp; Evaluation","")))))</f>
        <v/>
      </c>
      <c r="F261" t="str">
        <f t="shared" ref="F261:F304" si="23">IF(D261="Dialogue Forum","PI-002",IF(D261="Capacity Building Workshop","PI-006",IF(D261="Advocacy Campaign","PI-013",IF(D261="Stakeholder Coordination Meeting","PI-015",IF(D261="M&amp;E Activity","ME-001","")))))</f>
        <v/>
      </c>
      <c r="G261" t="str">
        <f>IFERROR(_xlfn.XLOOKUP(F261,Chart_of_Accounts!$B:$B,Chart_of_Accounts!$A:$A,""),"")</f>
        <v/>
      </c>
      <c r="J261" t="str">
        <f t="shared" ref="J261:J304" si="24">IF(I261="","",IF(I261&lt;18,"Under 18",IF(I261&lt;=35,"18-35",IF(I261&lt;=59,"36-59",IF(I261&lt;=69,"60-69",IF(I261&lt;=79,"70-79","80+"))))))</f>
        <v/>
      </c>
    </row>
    <row r="262" spans="1:10">
      <c r="A262" t="str">
        <f t="shared" si="20"/>
        <v/>
      </c>
      <c r="B262" s="8"/>
      <c r="C262" t="str">
        <f t="shared" si="21"/>
        <v/>
      </c>
      <c r="E262" t="str">
        <f t="shared" si="22"/>
        <v/>
      </c>
      <c r="F262" t="str">
        <f t="shared" si="23"/>
        <v/>
      </c>
      <c r="G262" t="str">
        <f>IFERROR(_xlfn.XLOOKUP(F262,Chart_of_Accounts!$B:$B,Chart_of_Accounts!$A:$A,""),"")</f>
        <v/>
      </c>
      <c r="J262" t="str">
        <f t="shared" si="24"/>
        <v/>
      </c>
    </row>
    <row r="263" spans="1:10">
      <c r="A263" t="str">
        <f t="shared" si="20"/>
        <v/>
      </c>
      <c r="B263" s="8"/>
      <c r="C263" t="str">
        <f t="shared" si="21"/>
        <v/>
      </c>
      <c r="E263" t="str">
        <f t="shared" si="22"/>
        <v/>
      </c>
      <c r="F263" t="str">
        <f t="shared" si="23"/>
        <v/>
      </c>
      <c r="G263" t="str">
        <f>IFERROR(_xlfn.XLOOKUP(F263,Chart_of_Accounts!$B:$B,Chart_of_Accounts!$A:$A,""),"")</f>
        <v/>
      </c>
      <c r="J263" t="str">
        <f t="shared" si="24"/>
        <v/>
      </c>
    </row>
    <row r="264" spans="1:10">
      <c r="A264" t="str">
        <f t="shared" si="20"/>
        <v/>
      </c>
      <c r="B264" s="8"/>
      <c r="C264" t="str">
        <f t="shared" si="21"/>
        <v/>
      </c>
      <c r="E264" t="str">
        <f t="shared" si="22"/>
        <v/>
      </c>
      <c r="F264" t="str">
        <f t="shared" si="23"/>
        <v/>
      </c>
      <c r="G264" t="str">
        <f>IFERROR(_xlfn.XLOOKUP(F264,Chart_of_Accounts!$B:$B,Chart_of_Accounts!$A:$A,""),"")</f>
        <v/>
      </c>
      <c r="J264" t="str">
        <f t="shared" si="24"/>
        <v/>
      </c>
    </row>
    <row r="265" spans="1:10">
      <c r="A265" t="str">
        <f t="shared" si="20"/>
        <v/>
      </c>
      <c r="B265" s="8"/>
      <c r="C265" t="str">
        <f t="shared" si="21"/>
        <v/>
      </c>
      <c r="E265" t="str">
        <f t="shared" si="22"/>
        <v/>
      </c>
      <c r="F265" t="str">
        <f t="shared" si="23"/>
        <v/>
      </c>
      <c r="G265" t="str">
        <f>IFERROR(_xlfn.XLOOKUP(F265,Chart_of_Accounts!$B:$B,Chart_of_Accounts!$A:$A,""),"")</f>
        <v/>
      </c>
      <c r="J265" t="str">
        <f t="shared" si="24"/>
        <v/>
      </c>
    </row>
    <row r="266" spans="1:10">
      <c r="A266" t="str">
        <f t="shared" si="20"/>
        <v/>
      </c>
      <c r="B266" s="8"/>
      <c r="C266" t="str">
        <f t="shared" si="21"/>
        <v/>
      </c>
      <c r="E266" t="str">
        <f t="shared" si="22"/>
        <v/>
      </c>
      <c r="F266" t="str">
        <f t="shared" si="23"/>
        <v/>
      </c>
      <c r="G266" t="str">
        <f>IFERROR(_xlfn.XLOOKUP(F266,Chart_of_Accounts!$B:$B,Chart_of_Accounts!$A:$A,""),"")</f>
        <v/>
      </c>
      <c r="J266" t="str">
        <f t="shared" si="24"/>
        <v/>
      </c>
    </row>
    <row r="267" spans="1:10">
      <c r="A267" t="str">
        <f t="shared" si="20"/>
        <v/>
      </c>
      <c r="B267" s="8"/>
      <c r="C267" t="str">
        <f t="shared" si="21"/>
        <v/>
      </c>
      <c r="E267" t="str">
        <f t="shared" si="22"/>
        <v/>
      </c>
      <c r="F267" t="str">
        <f t="shared" si="23"/>
        <v/>
      </c>
      <c r="G267" t="str">
        <f>IFERROR(_xlfn.XLOOKUP(F267,Chart_of_Accounts!$B:$B,Chart_of_Accounts!$A:$A,""),"")</f>
        <v/>
      </c>
      <c r="J267" t="str">
        <f t="shared" si="24"/>
        <v/>
      </c>
    </row>
    <row r="268" spans="1:10">
      <c r="A268" t="str">
        <f t="shared" si="20"/>
        <v/>
      </c>
      <c r="B268" s="8"/>
      <c r="C268" t="str">
        <f t="shared" si="21"/>
        <v/>
      </c>
      <c r="E268" t="str">
        <f t="shared" si="22"/>
        <v/>
      </c>
      <c r="F268" t="str">
        <f t="shared" si="23"/>
        <v/>
      </c>
      <c r="G268" t="str">
        <f>IFERROR(_xlfn.XLOOKUP(F268,Chart_of_Accounts!$B:$B,Chart_of_Accounts!$A:$A,""),"")</f>
        <v/>
      </c>
      <c r="J268" t="str">
        <f t="shared" si="24"/>
        <v/>
      </c>
    </row>
    <row r="269" spans="1:10">
      <c r="A269" t="str">
        <f t="shared" si="20"/>
        <v/>
      </c>
      <c r="B269" s="8"/>
      <c r="C269" t="str">
        <f t="shared" si="21"/>
        <v/>
      </c>
      <c r="E269" t="str">
        <f t="shared" si="22"/>
        <v/>
      </c>
      <c r="F269" t="str">
        <f t="shared" si="23"/>
        <v/>
      </c>
      <c r="G269" t="str">
        <f>IFERROR(_xlfn.XLOOKUP(F269,Chart_of_Accounts!$B:$B,Chart_of_Accounts!$A:$A,""),"")</f>
        <v/>
      </c>
      <c r="J269" t="str">
        <f t="shared" si="24"/>
        <v/>
      </c>
    </row>
    <row r="270" spans="1:10">
      <c r="A270" t="str">
        <f t="shared" si="20"/>
        <v/>
      </c>
      <c r="B270" s="8"/>
      <c r="C270" t="str">
        <f t="shared" si="21"/>
        <v/>
      </c>
      <c r="E270" t="str">
        <f t="shared" si="22"/>
        <v/>
      </c>
      <c r="F270" t="str">
        <f t="shared" si="23"/>
        <v/>
      </c>
      <c r="G270" t="str">
        <f>IFERROR(_xlfn.XLOOKUP(F270,Chart_of_Accounts!$B:$B,Chart_of_Accounts!$A:$A,""),"")</f>
        <v/>
      </c>
      <c r="J270" t="str">
        <f t="shared" si="24"/>
        <v/>
      </c>
    </row>
    <row r="271" spans="1:10">
      <c r="A271" t="str">
        <f t="shared" si="20"/>
        <v/>
      </c>
      <c r="B271" s="8"/>
      <c r="C271" t="str">
        <f t="shared" si="21"/>
        <v/>
      </c>
      <c r="E271" t="str">
        <f t="shared" si="22"/>
        <v/>
      </c>
      <c r="F271" t="str">
        <f t="shared" si="23"/>
        <v/>
      </c>
      <c r="G271" t="str">
        <f>IFERROR(_xlfn.XLOOKUP(F271,Chart_of_Accounts!$B:$B,Chart_of_Accounts!$A:$A,""),"")</f>
        <v/>
      </c>
      <c r="J271" t="str">
        <f t="shared" si="24"/>
        <v/>
      </c>
    </row>
    <row r="272" spans="1:10">
      <c r="A272" t="str">
        <f t="shared" si="20"/>
        <v/>
      </c>
      <c r="B272" s="8"/>
      <c r="C272" t="str">
        <f t="shared" si="21"/>
        <v/>
      </c>
      <c r="E272" t="str">
        <f t="shared" si="22"/>
        <v/>
      </c>
      <c r="F272" t="str">
        <f t="shared" si="23"/>
        <v/>
      </c>
      <c r="G272" t="str">
        <f>IFERROR(_xlfn.XLOOKUP(F272,Chart_of_Accounts!$B:$B,Chart_of_Accounts!$A:$A,""),"")</f>
        <v/>
      </c>
      <c r="J272" t="str">
        <f t="shared" si="24"/>
        <v/>
      </c>
    </row>
    <row r="273" spans="1:10">
      <c r="A273" t="str">
        <f t="shared" si="20"/>
        <v/>
      </c>
      <c r="B273" s="8"/>
      <c r="C273" t="str">
        <f t="shared" si="21"/>
        <v/>
      </c>
      <c r="E273" t="str">
        <f t="shared" si="22"/>
        <v/>
      </c>
      <c r="F273" t="str">
        <f t="shared" si="23"/>
        <v/>
      </c>
      <c r="G273" t="str">
        <f>IFERROR(_xlfn.XLOOKUP(F273,Chart_of_Accounts!$B:$B,Chart_of_Accounts!$A:$A,""),"")</f>
        <v/>
      </c>
      <c r="J273" t="str">
        <f t="shared" si="24"/>
        <v/>
      </c>
    </row>
    <row r="274" spans="1:10">
      <c r="A274" t="str">
        <f t="shared" si="20"/>
        <v/>
      </c>
      <c r="B274" s="8"/>
      <c r="C274" t="str">
        <f t="shared" si="21"/>
        <v/>
      </c>
      <c r="E274" t="str">
        <f t="shared" si="22"/>
        <v/>
      </c>
      <c r="F274" t="str">
        <f t="shared" si="23"/>
        <v/>
      </c>
      <c r="G274" t="str">
        <f>IFERROR(_xlfn.XLOOKUP(F274,Chart_of_Accounts!$B:$B,Chart_of_Accounts!$A:$A,""),"")</f>
        <v/>
      </c>
      <c r="J274" t="str">
        <f t="shared" si="24"/>
        <v/>
      </c>
    </row>
    <row r="275" spans="1:10">
      <c r="A275" t="str">
        <f t="shared" si="20"/>
        <v/>
      </c>
      <c r="B275" s="8"/>
      <c r="C275" t="str">
        <f t="shared" si="21"/>
        <v/>
      </c>
      <c r="E275" t="str">
        <f t="shared" si="22"/>
        <v/>
      </c>
      <c r="F275" t="str">
        <f t="shared" si="23"/>
        <v/>
      </c>
      <c r="G275" t="str">
        <f>IFERROR(_xlfn.XLOOKUP(F275,Chart_of_Accounts!$B:$B,Chart_of_Accounts!$A:$A,""),"")</f>
        <v/>
      </c>
      <c r="J275" t="str">
        <f t="shared" si="24"/>
        <v/>
      </c>
    </row>
    <row r="276" spans="1:10">
      <c r="A276" t="str">
        <f t="shared" si="20"/>
        <v/>
      </c>
      <c r="B276" s="8"/>
      <c r="C276" t="str">
        <f t="shared" si="21"/>
        <v/>
      </c>
      <c r="E276" t="str">
        <f t="shared" si="22"/>
        <v/>
      </c>
      <c r="F276" t="str">
        <f t="shared" si="23"/>
        <v/>
      </c>
      <c r="G276" t="str">
        <f>IFERROR(_xlfn.XLOOKUP(F276,Chart_of_Accounts!$B:$B,Chart_of_Accounts!$A:$A,""),"")</f>
        <v/>
      </c>
      <c r="J276" t="str">
        <f t="shared" si="24"/>
        <v/>
      </c>
    </row>
    <row r="277" spans="1:10">
      <c r="A277" t="str">
        <f t="shared" si="20"/>
        <v/>
      </c>
      <c r="B277" s="8"/>
      <c r="C277" t="str">
        <f t="shared" si="21"/>
        <v/>
      </c>
      <c r="E277" t="str">
        <f t="shared" si="22"/>
        <v/>
      </c>
      <c r="F277" t="str">
        <f t="shared" si="23"/>
        <v/>
      </c>
      <c r="G277" t="str">
        <f>IFERROR(_xlfn.XLOOKUP(F277,Chart_of_Accounts!$B:$B,Chart_of_Accounts!$A:$A,""),"")</f>
        <v/>
      </c>
      <c r="J277" t="str">
        <f t="shared" si="24"/>
        <v/>
      </c>
    </row>
    <row r="278" spans="1:10">
      <c r="A278" t="str">
        <f t="shared" si="20"/>
        <v/>
      </c>
      <c r="B278" s="8"/>
      <c r="C278" t="str">
        <f t="shared" si="21"/>
        <v/>
      </c>
      <c r="E278" t="str">
        <f t="shared" si="22"/>
        <v/>
      </c>
      <c r="F278" t="str">
        <f t="shared" si="23"/>
        <v/>
      </c>
      <c r="G278" t="str">
        <f>IFERROR(_xlfn.XLOOKUP(F278,Chart_of_Accounts!$B:$B,Chart_of_Accounts!$A:$A,""),"")</f>
        <v/>
      </c>
      <c r="J278" t="str">
        <f t="shared" si="24"/>
        <v/>
      </c>
    </row>
    <row r="279" spans="1:10">
      <c r="A279" t="str">
        <f t="shared" si="20"/>
        <v/>
      </c>
      <c r="B279" s="8"/>
      <c r="C279" t="str">
        <f t="shared" si="21"/>
        <v/>
      </c>
      <c r="E279" t="str">
        <f t="shared" si="22"/>
        <v/>
      </c>
      <c r="F279" t="str">
        <f t="shared" si="23"/>
        <v/>
      </c>
      <c r="G279" t="str">
        <f>IFERROR(_xlfn.XLOOKUP(F279,Chart_of_Accounts!$B:$B,Chart_of_Accounts!$A:$A,""),"")</f>
        <v/>
      </c>
      <c r="J279" t="str">
        <f t="shared" si="24"/>
        <v/>
      </c>
    </row>
    <row r="280" spans="1:10">
      <c r="A280" t="str">
        <f t="shared" si="20"/>
        <v/>
      </c>
      <c r="B280" s="8"/>
      <c r="C280" t="str">
        <f t="shared" si="21"/>
        <v/>
      </c>
      <c r="E280" t="str">
        <f t="shared" si="22"/>
        <v/>
      </c>
      <c r="F280" t="str">
        <f t="shared" si="23"/>
        <v/>
      </c>
      <c r="G280" t="str">
        <f>IFERROR(_xlfn.XLOOKUP(F280,Chart_of_Accounts!$B:$B,Chart_of_Accounts!$A:$A,""),"")</f>
        <v/>
      </c>
      <c r="J280" t="str">
        <f t="shared" si="24"/>
        <v/>
      </c>
    </row>
    <row r="281" spans="1:10">
      <c r="A281" t="str">
        <f t="shared" si="20"/>
        <v/>
      </c>
      <c r="B281" s="8"/>
      <c r="C281" t="str">
        <f t="shared" si="21"/>
        <v/>
      </c>
      <c r="E281" t="str">
        <f t="shared" si="22"/>
        <v/>
      </c>
      <c r="F281" t="str">
        <f t="shared" si="23"/>
        <v/>
      </c>
      <c r="G281" t="str">
        <f>IFERROR(_xlfn.XLOOKUP(F281,Chart_of_Accounts!$B:$B,Chart_of_Accounts!$A:$A,""),"")</f>
        <v/>
      </c>
      <c r="J281" t="str">
        <f t="shared" si="24"/>
        <v/>
      </c>
    </row>
    <row r="282" spans="1:10">
      <c r="A282" t="str">
        <f t="shared" si="20"/>
        <v/>
      </c>
      <c r="B282" s="8"/>
      <c r="C282" t="str">
        <f t="shared" si="21"/>
        <v/>
      </c>
      <c r="E282" t="str">
        <f t="shared" si="22"/>
        <v/>
      </c>
      <c r="F282" t="str">
        <f t="shared" si="23"/>
        <v/>
      </c>
      <c r="G282" t="str">
        <f>IFERROR(_xlfn.XLOOKUP(F282,Chart_of_Accounts!$B:$B,Chart_of_Accounts!$A:$A,""),"")</f>
        <v/>
      </c>
      <c r="J282" t="str">
        <f t="shared" si="24"/>
        <v/>
      </c>
    </row>
    <row r="283" spans="1:10">
      <c r="A283" t="str">
        <f t="shared" si="20"/>
        <v/>
      </c>
      <c r="B283" s="8"/>
      <c r="C283" t="str">
        <f t="shared" si="21"/>
        <v/>
      </c>
      <c r="E283" t="str">
        <f t="shared" si="22"/>
        <v/>
      </c>
      <c r="F283" t="str">
        <f t="shared" si="23"/>
        <v/>
      </c>
      <c r="G283" t="str">
        <f>IFERROR(_xlfn.XLOOKUP(F283,Chart_of_Accounts!$B:$B,Chart_of_Accounts!$A:$A,""),"")</f>
        <v/>
      </c>
      <c r="J283" t="str">
        <f t="shared" si="24"/>
        <v/>
      </c>
    </row>
    <row r="284" spans="1:10">
      <c r="A284" t="str">
        <f t="shared" si="20"/>
        <v/>
      </c>
      <c r="B284" s="8"/>
      <c r="C284" t="str">
        <f t="shared" si="21"/>
        <v/>
      </c>
      <c r="E284" t="str">
        <f t="shared" si="22"/>
        <v/>
      </c>
      <c r="F284" t="str">
        <f t="shared" si="23"/>
        <v/>
      </c>
      <c r="G284" t="str">
        <f>IFERROR(_xlfn.XLOOKUP(F284,Chart_of_Accounts!$B:$B,Chart_of_Accounts!$A:$A,""),"")</f>
        <v/>
      </c>
      <c r="J284" t="str">
        <f t="shared" si="24"/>
        <v/>
      </c>
    </row>
    <row r="285" spans="1:10">
      <c r="A285" t="str">
        <f t="shared" si="20"/>
        <v/>
      </c>
      <c r="B285" s="8"/>
      <c r="C285" t="str">
        <f t="shared" si="21"/>
        <v/>
      </c>
      <c r="E285" t="str">
        <f t="shared" si="22"/>
        <v/>
      </c>
      <c r="F285" t="str">
        <f t="shared" si="23"/>
        <v/>
      </c>
      <c r="G285" t="str">
        <f>IFERROR(_xlfn.XLOOKUP(F285,Chart_of_Accounts!$B:$B,Chart_of_Accounts!$A:$A,""),"")</f>
        <v/>
      </c>
      <c r="J285" t="str">
        <f t="shared" si="24"/>
        <v/>
      </c>
    </row>
    <row r="286" spans="1:10">
      <c r="A286" t="str">
        <f t="shared" si="20"/>
        <v/>
      </c>
      <c r="B286" s="8"/>
      <c r="C286" t="str">
        <f t="shared" si="21"/>
        <v/>
      </c>
      <c r="E286" t="str">
        <f t="shared" si="22"/>
        <v/>
      </c>
      <c r="F286" t="str">
        <f t="shared" si="23"/>
        <v/>
      </c>
      <c r="G286" t="str">
        <f>IFERROR(_xlfn.XLOOKUP(F286,Chart_of_Accounts!$B:$B,Chart_of_Accounts!$A:$A,""),"")</f>
        <v/>
      </c>
      <c r="J286" t="str">
        <f t="shared" si="24"/>
        <v/>
      </c>
    </row>
    <row r="287" spans="1:10">
      <c r="A287" t="str">
        <f t="shared" si="20"/>
        <v/>
      </c>
      <c r="B287" s="8"/>
      <c r="C287" t="str">
        <f t="shared" si="21"/>
        <v/>
      </c>
      <c r="E287" t="str">
        <f t="shared" si="22"/>
        <v/>
      </c>
      <c r="F287" t="str">
        <f t="shared" si="23"/>
        <v/>
      </c>
      <c r="G287" t="str">
        <f>IFERROR(_xlfn.XLOOKUP(F287,Chart_of_Accounts!$B:$B,Chart_of_Accounts!$A:$A,""),"")</f>
        <v/>
      </c>
      <c r="J287" t="str">
        <f t="shared" si="24"/>
        <v/>
      </c>
    </row>
    <row r="288" spans="1:10">
      <c r="A288" t="str">
        <f t="shared" si="20"/>
        <v/>
      </c>
      <c r="B288" s="8"/>
      <c r="C288" t="str">
        <f t="shared" si="21"/>
        <v/>
      </c>
      <c r="E288" t="str">
        <f t="shared" si="22"/>
        <v/>
      </c>
      <c r="F288" t="str">
        <f t="shared" si="23"/>
        <v/>
      </c>
      <c r="G288" t="str">
        <f>IFERROR(_xlfn.XLOOKUP(F288,Chart_of_Accounts!$B:$B,Chart_of_Accounts!$A:$A,""),"")</f>
        <v/>
      </c>
      <c r="J288" t="str">
        <f t="shared" si="24"/>
        <v/>
      </c>
    </row>
    <row r="289" spans="1:10">
      <c r="A289" t="str">
        <f t="shared" si="20"/>
        <v/>
      </c>
      <c r="B289" s="8"/>
      <c r="C289" t="str">
        <f t="shared" si="21"/>
        <v/>
      </c>
      <c r="E289" t="str">
        <f t="shared" si="22"/>
        <v/>
      </c>
      <c r="F289" t="str">
        <f t="shared" si="23"/>
        <v/>
      </c>
      <c r="G289" t="str">
        <f>IFERROR(_xlfn.XLOOKUP(F289,Chart_of_Accounts!$B:$B,Chart_of_Accounts!$A:$A,""),"")</f>
        <v/>
      </c>
      <c r="J289" t="str">
        <f t="shared" si="24"/>
        <v/>
      </c>
    </row>
    <row r="290" spans="1:10">
      <c r="A290" t="str">
        <f t="shared" si="20"/>
        <v/>
      </c>
      <c r="B290" s="8"/>
      <c r="C290" t="str">
        <f t="shared" si="21"/>
        <v/>
      </c>
      <c r="E290" t="str">
        <f t="shared" si="22"/>
        <v/>
      </c>
      <c r="F290" t="str">
        <f t="shared" si="23"/>
        <v/>
      </c>
      <c r="G290" t="str">
        <f>IFERROR(_xlfn.XLOOKUP(F290,Chart_of_Accounts!$B:$B,Chart_of_Accounts!$A:$A,""),"")</f>
        <v/>
      </c>
      <c r="J290" t="str">
        <f t="shared" si="24"/>
        <v/>
      </c>
    </row>
    <row r="291" spans="1:10">
      <c r="A291" t="str">
        <f t="shared" si="20"/>
        <v/>
      </c>
      <c r="B291" s="8"/>
      <c r="C291" t="str">
        <f t="shared" si="21"/>
        <v/>
      </c>
      <c r="E291" t="str">
        <f t="shared" si="22"/>
        <v/>
      </c>
      <c r="F291" t="str">
        <f t="shared" si="23"/>
        <v/>
      </c>
      <c r="G291" t="str">
        <f>IFERROR(_xlfn.XLOOKUP(F291,Chart_of_Accounts!$B:$B,Chart_of_Accounts!$A:$A,""),"")</f>
        <v/>
      </c>
      <c r="J291" t="str">
        <f t="shared" si="24"/>
        <v/>
      </c>
    </row>
    <row r="292" spans="1:10">
      <c r="A292" t="str">
        <f t="shared" si="20"/>
        <v/>
      </c>
      <c r="B292" s="8"/>
      <c r="C292" t="str">
        <f t="shared" si="21"/>
        <v/>
      </c>
      <c r="E292" t="str">
        <f t="shared" si="22"/>
        <v/>
      </c>
      <c r="F292" t="str">
        <f t="shared" si="23"/>
        <v/>
      </c>
      <c r="G292" t="str">
        <f>IFERROR(_xlfn.XLOOKUP(F292,Chart_of_Accounts!$B:$B,Chart_of_Accounts!$A:$A,""),"")</f>
        <v/>
      </c>
      <c r="J292" t="str">
        <f t="shared" si="24"/>
        <v/>
      </c>
    </row>
    <row r="293" spans="1:10">
      <c r="A293" t="str">
        <f t="shared" si="20"/>
        <v/>
      </c>
      <c r="B293" s="8"/>
      <c r="C293" t="str">
        <f t="shared" si="21"/>
        <v/>
      </c>
      <c r="E293" t="str">
        <f t="shared" si="22"/>
        <v/>
      </c>
      <c r="F293" t="str">
        <f t="shared" si="23"/>
        <v/>
      </c>
      <c r="G293" t="str">
        <f>IFERROR(_xlfn.XLOOKUP(F293,Chart_of_Accounts!$B:$B,Chart_of_Accounts!$A:$A,""),"")</f>
        <v/>
      </c>
      <c r="J293" t="str">
        <f t="shared" si="24"/>
        <v/>
      </c>
    </row>
    <row r="294" spans="1:10">
      <c r="A294" t="str">
        <f t="shared" si="20"/>
        <v/>
      </c>
      <c r="B294" s="8"/>
      <c r="C294" t="str">
        <f t="shared" si="21"/>
        <v/>
      </c>
      <c r="E294" t="str">
        <f t="shared" si="22"/>
        <v/>
      </c>
      <c r="F294" t="str">
        <f t="shared" si="23"/>
        <v/>
      </c>
      <c r="G294" t="str">
        <f>IFERROR(_xlfn.XLOOKUP(F294,Chart_of_Accounts!$B:$B,Chart_of_Accounts!$A:$A,""),"")</f>
        <v/>
      </c>
      <c r="J294" t="str">
        <f t="shared" si="24"/>
        <v/>
      </c>
    </row>
    <row r="295" spans="1:10">
      <c r="A295" t="str">
        <f t="shared" si="20"/>
        <v/>
      </c>
      <c r="B295" s="8"/>
      <c r="C295" t="str">
        <f t="shared" si="21"/>
        <v/>
      </c>
      <c r="E295" t="str">
        <f t="shared" si="22"/>
        <v/>
      </c>
      <c r="F295" t="str">
        <f t="shared" si="23"/>
        <v/>
      </c>
      <c r="G295" t="str">
        <f>IFERROR(_xlfn.XLOOKUP(F295,Chart_of_Accounts!$B:$B,Chart_of_Accounts!$A:$A,""),"")</f>
        <v/>
      </c>
      <c r="J295" t="str">
        <f t="shared" si="24"/>
        <v/>
      </c>
    </row>
    <row r="296" spans="1:10">
      <c r="A296" t="str">
        <f t="shared" si="20"/>
        <v/>
      </c>
      <c r="B296" s="8"/>
      <c r="C296" t="str">
        <f t="shared" si="21"/>
        <v/>
      </c>
      <c r="E296" t="str">
        <f t="shared" si="22"/>
        <v/>
      </c>
      <c r="F296" t="str">
        <f t="shared" si="23"/>
        <v/>
      </c>
      <c r="G296" t="str">
        <f>IFERROR(_xlfn.XLOOKUP(F296,Chart_of_Accounts!$B:$B,Chart_of_Accounts!$A:$A,""),"")</f>
        <v/>
      </c>
      <c r="J296" t="str">
        <f t="shared" si="24"/>
        <v/>
      </c>
    </row>
    <row r="297" spans="1:10">
      <c r="A297" t="str">
        <f t="shared" si="20"/>
        <v/>
      </c>
      <c r="B297" s="8"/>
      <c r="C297" t="str">
        <f t="shared" si="21"/>
        <v/>
      </c>
      <c r="E297" t="str">
        <f t="shared" si="22"/>
        <v/>
      </c>
      <c r="F297" t="str">
        <f t="shared" si="23"/>
        <v/>
      </c>
      <c r="G297" t="str">
        <f>IFERROR(_xlfn.XLOOKUP(F297,Chart_of_Accounts!$B:$B,Chart_of_Accounts!$A:$A,""),"")</f>
        <v/>
      </c>
      <c r="J297" t="str">
        <f t="shared" si="24"/>
        <v/>
      </c>
    </row>
    <row r="298" spans="1:10">
      <c r="A298" t="str">
        <f t="shared" si="20"/>
        <v/>
      </c>
      <c r="B298" s="8"/>
      <c r="C298" t="str">
        <f t="shared" si="21"/>
        <v/>
      </c>
      <c r="E298" t="str">
        <f t="shared" si="22"/>
        <v/>
      </c>
      <c r="F298" t="str">
        <f t="shared" si="23"/>
        <v/>
      </c>
      <c r="G298" t="str">
        <f>IFERROR(_xlfn.XLOOKUP(F298,Chart_of_Accounts!$B:$B,Chart_of_Accounts!$A:$A,""),"")</f>
        <v/>
      </c>
      <c r="J298" t="str">
        <f t="shared" si="24"/>
        <v/>
      </c>
    </row>
    <row r="299" spans="1:10">
      <c r="A299" t="str">
        <f t="shared" si="20"/>
        <v/>
      </c>
      <c r="B299" s="8"/>
      <c r="C299" t="str">
        <f t="shared" si="21"/>
        <v/>
      </c>
      <c r="E299" t="str">
        <f t="shared" si="22"/>
        <v/>
      </c>
      <c r="F299" t="str">
        <f t="shared" si="23"/>
        <v/>
      </c>
      <c r="G299" t="str">
        <f>IFERROR(_xlfn.XLOOKUP(F299,Chart_of_Accounts!$B:$B,Chart_of_Accounts!$A:$A,""),"")</f>
        <v/>
      </c>
      <c r="J299" t="str">
        <f t="shared" si="24"/>
        <v/>
      </c>
    </row>
    <row r="300" spans="1:10">
      <c r="A300" t="str">
        <f t="shared" si="20"/>
        <v/>
      </c>
      <c r="B300" s="8"/>
      <c r="C300" t="str">
        <f t="shared" si="21"/>
        <v/>
      </c>
      <c r="E300" t="str">
        <f t="shared" si="22"/>
        <v/>
      </c>
      <c r="F300" t="str">
        <f t="shared" si="23"/>
        <v/>
      </c>
      <c r="G300" t="str">
        <f>IFERROR(_xlfn.XLOOKUP(F300,Chart_of_Accounts!$B:$B,Chart_of_Accounts!$A:$A,""),"")</f>
        <v/>
      </c>
      <c r="J300" t="str">
        <f t="shared" si="24"/>
        <v/>
      </c>
    </row>
    <row r="301" spans="1:10">
      <c r="A301" t="str">
        <f t="shared" si="20"/>
        <v/>
      </c>
      <c r="B301" s="8"/>
      <c r="C301" t="str">
        <f t="shared" si="21"/>
        <v/>
      </c>
      <c r="E301" t="str">
        <f t="shared" si="22"/>
        <v/>
      </c>
      <c r="F301" t="str">
        <f t="shared" si="23"/>
        <v/>
      </c>
      <c r="G301" t="str">
        <f>IFERROR(_xlfn.XLOOKUP(F301,Chart_of_Accounts!$B:$B,Chart_of_Accounts!$A:$A,""),"")</f>
        <v/>
      </c>
      <c r="J301" t="str">
        <f t="shared" si="24"/>
        <v/>
      </c>
    </row>
    <row r="302" spans="1:10">
      <c r="A302" t="str">
        <f t="shared" si="20"/>
        <v/>
      </c>
      <c r="B302" s="8"/>
      <c r="C302" t="str">
        <f t="shared" si="21"/>
        <v/>
      </c>
      <c r="E302" t="str">
        <f t="shared" si="22"/>
        <v/>
      </c>
      <c r="F302" t="str">
        <f t="shared" si="23"/>
        <v/>
      </c>
      <c r="G302" t="str">
        <f>IFERROR(_xlfn.XLOOKUP(F302,Chart_of_Accounts!$B:$B,Chart_of_Accounts!$A:$A,""),"")</f>
        <v/>
      </c>
      <c r="J302" t="str">
        <f t="shared" si="24"/>
        <v/>
      </c>
    </row>
    <row r="303" spans="1:10">
      <c r="A303" t="str">
        <f t="shared" si="20"/>
        <v/>
      </c>
      <c r="B303" s="8"/>
      <c r="C303" t="str">
        <f t="shared" si="21"/>
        <v/>
      </c>
      <c r="E303" t="str">
        <f t="shared" si="22"/>
        <v/>
      </c>
      <c r="F303" t="str">
        <f t="shared" si="23"/>
        <v/>
      </c>
      <c r="G303" t="str">
        <f>IFERROR(_xlfn.XLOOKUP(F303,Chart_of_Accounts!$B:$B,Chart_of_Accounts!$A:$A,""),"")</f>
        <v/>
      </c>
      <c r="J303" t="str">
        <f t="shared" si="24"/>
        <v/>
      </c>
    </row>
    <row r="304" spans="1:10">
      <c r="A304" t="str">
        <f t="shared" si="20"/>
        <v/>
      </c>
      <c r="B304" s="8"/>
      <c r="C304" t="str">
        <f t="shared" si="21"/>
        <v/>
      </c>
      <c r="E304" t="str">
        <f t="shared" si="22"/>
        <v/>
      </c>
      <c r="F304" t="str">
        <f t="shared" si="23"/>
        <v/>
      </c>
      <c r="G304" t="str">
        <f>IFERROR(_xlfn.XLOOKUP(F304,Chart_of_Accounts!$B:$B,Chart_of_Accounts!$A:$A,""),"")</f>
        <v/>
      </c>
      <c r="J304" t="str">
        <f t="shared" si="24"/>
        <v/>
      </c>
    </row>
  </sheetData>
  <mergeCells count="2">
    <mergeCell ref="A1:Q1"/>
    <mergeCell ref="A2:Q2"/>
  </mergeCells>
  <conditionalFormatting sqref="M5:M304">
    <cfRule type="expression" dxfId="1" priority="1">
      <formula>AND($M5&lt;&gt;"",$M5&lt;&gt;"No Disability")</formula>
    </cfRule>
  </conditionalFormatting>
  <conditionalFormatting sqref="P5:P304">
    <cfRule type="expression" dxfId="2" priority="2">
      <formula>$P5="Present"</formula>
    </cfRule>
    <cfRule type="expression" dxfId="3" priority="3">
      <formula>$P5="Absent"</formula>
    </cfRule>
  </conditionalFormatting>
  <dataValidations count="5">
    <dataValidation type="list" sqref="D5:D304">
      <formula1>Lists!$M$2:$M$6</formula1>
    </dataValidation>
    <dataValidation type="list" sqref="K5:K304">
      <formula1>Lists!$H$2:$H$4</formula1>
    </dataValidation>
    <dataValidation type="list" sqref="L5:L304">
      <formula1>Lists!$J$2:$J$10</formula1>
    </dataValidation>
    <dataValidation type="list" sqref="M5:M304">
      <formula1>Lists!$I$2:$I$5</formula1>
    </dataValidation>
    <dataValidation type="list" sqref="P5:P304">
      <formula1>Lists!$L$2:$L$5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opLeftCell="A4" workbookViewId="0">
      <selection activeCell="A1" sqref="A1:H1"/>
    </sheetView>
  </sheetViews>
  <sheetFormatPr defaultColWidth="9" defaultRowHeight="14"/>
  <cols>
    <col min="1" max="1" width="28" customWidth="1"/>
    <col min="2" max="2" width="18" customWidth="1"/>
    <col min="4" max="4" width="26" customWidth="1"/>
    <col min="5" max="6" width="16" customWidth="1"/>
    <col min="8" max="8" width="30" customWidth="1"/>
    <col min="9" max="11" width="16" customWidth="1"/>
  </cols>
  <sheetData>
    <row r="1" spans="1:11">
      <c r="A1" s="1" t="s">
        <v>329</v>
      </c>
      <c r="B1" s="1"/>
      <c r="C1" s="1"/>
      <c r="D1" s="1"/>
      <c r="E1" s="1"/>
      <c r="F1" s="1"/>
      <c r="G1" s="1"/>
      <c r="H1" s="1"/>
      <c r="I1" s="2"/>
      <c r="J1" s="2"/>
      <c r="K1" s="2"/>
    </row>
    <row r="3" spans="1:11">
      <c r="A3" s="3" t="s">
        <v>29</v>
      </c>
      <c r="B3" s="3">
        <f>COUNTA(Attendance_Register!$H$5:$H$304)</f>
        <v>1</v>
      </c>
      <c r="D3" s="4" t="s">
        <v>330</v>
      </c>
      <c r="E3" s="4" t="s">
        <v>331</v>
      </c>
      <c r="F3" s="4" t="s">
        <v>332</v>
      </c>
      <c r="H3" s="4" t="s">
        <v>333</v>
      </c>
      <c r="I3" s="4" t="s">
        <v>331</v>
      </c>
      <c r="J3" s="4" t="s">
        <v>332</v>
      </c>
    </row>
    <row r="4" spans="1:11">
      <c r="A4" s="3" t="s">
        <v>30</v>
      </c>
      <c r="B4" s="3">
        <f>COUNTIF(Attendance_Register!$P$5:$P$304,"Present")</f>
        <v>1</v>
      </c>
      <c r="D4" t="s">
        <v>31</v>
      </c>
      <c r="E4">
        <f>COUNTIF(Attendance_Register!$K$5:$K$304,D4)</f>
        <v>0</v>
      </c>
      <c r="F4" s="5">
        <f>IF($B$3=0,0,E4/$B$3)</f>
        <v>0</v>
      </c>
      <c r="H4" t="s">
        <v>285</v>
      </c>
      <c r="I4">
        <f>COUNTIF(Attendance_Register!$J$5:$J$304,H4)</f>
        <v>0</v>
      </c>
      <c r="J4" s="5">
        <f t="shared" ref="J4:J9" si="0">IF($B$3=0,0,I4/$B$3)</f>
        <v>0</v>
      </c>
    </row>
    <row r="5" spans="1:11">
      <c r="A5" s="3" t="s">
        <v>334</v>
      </c>
      <c r="B5" s="3">
        <f>COUNTIF(Attendance_Register!$K$5:$K$304,"Female")</f>
        <v>0</v>
      </c>
      <c r="D5" t="s">
        <v>32</v>
      </c>
      <c r="E5">
        <f>COUNTIF(Attendance_Register!$K$5:$K$304,D5)</f>
        <v>1</v>
      </c>
      <c r="F5" s="5">
        <f>IF($B$3=0,0,E5/$B$3)</f>
        <v>1</v>
      </c>
      <c r="H5" t="s">
        <v>292</v>
      </c>
      <c r="I5">
        <f>COUNTIF(Attendance_Register!$J$5:$J$304,H5)</f>
        <v>0</v>
      </c>
      <c r="J5" s="5">
        <f t="shared" si="0"/>
        <v>0</v>
      </c>
    </row>
    <row r="6" spans="1:11">
      <c r="A6" s="3" t="s">
        <v>335</v>
      </c>
      <c r="B6" s="3">
        <f>COUNTIF(Attendance_Register!$K$5:$K$304,"Male")</f>
        <v>1</v>
      </c>
      <c r="D6" t="s">
        <v>295</v>
      </c>
      <c r="E6">
        <f>COUNTIF(Attendance_Register!$K$5:$K$304,D6)</f>
        <v>0</v>
      </c>
      <c r="F6" s="5">
        <f>IF($B$3=0,0,E6/$B$3)</f>
        <v>0</v>
      </c>
      <c r="H6" t="s">
        <v>299</v>
      </c>
      <c r="I6">
        <f>COUNTIF(Attendance_Register!$J$5:$J$304,H6)</f>
        <v>1</v>
      </c>
      <c r="J6" s="5">
        <f t="shared" si="0"/>
        <v>1</v>
      </c>
    </row>
    <row r="7" spans="1:11">
      <c r="A7" s="3" t="s">
        <v>336</v>
      </c>
      <c r="B7" s="3">
        <f>COUNTIFS(Attendance_Register!$M$5:$M$304,"&lt;&gt;No Disability",Attendance_Register!$M$5:$M$304,"&lt;&gt;")</f>
        <v>0</v>
      </c>
      <c r="F7" s="5"/>
      <c r="H7" t="s">
        <v>306</v>
      </c>
      <c r="I7">
        <f>COUNTIF(Attendance_Register!$J$5:$J$304,H7)</f>
        <v>0</v>
      </c>
      <c r="J7" s="5">
        <f t="shared" si="0"/>
        <v>0</v>
      </c>
    </row>
    <row r="8" spans="1:11">
      <c r="A8" s="3" t="s">
        <v>337</v>
      </c>
      <c r="B8" s="3">
        <f>COUNTIF(Attendance_Register!$M$5:$M$304,"No Disability")</f>
        <v>1</v>
      </c>
      <c r="F8" s="5"/>
      <c r="H8" t="s">
        <v>311</v>
      </c>
      <c r="I8">
        <f>COUNTIF(Attendance_Register!$J$5:$J$304,H8)</f>
        <v>0</v>
      </c>
      <c r="J8" s="5">
        <f t="shared" si="0"/>
        <v>0</v>
      </c>
    </row>
    <row r="9" spans="1:11">
      <c r="A9" s="3" t="s">
        <v>35</v>
      </c>
      <c r="B9" s="3">
        <f>COUNTIFS(Attendance_Register!$I$5:$I$304,"&gt;=60",Attendance_Register!$H$5:$H$304,"&lt;&gt;")</f>
        <v>0</v>
      </c>
      <c r="D9" s="4" t="s">
        <v>338</v>
      </c>
      <c r="E9" s="4" t="s">
        <v>331</v>
      </c>
      <c r="F9" s="6" t="s">
        <v>332</v>
      </c>
      <c r="H9" t="s">
        <v>314</v>
      </c>
      <c r="I9">
        <f>COUNTIF(Attendance_Register!$J$5:$J$304,H9)</f>
        <v>0</v>
      </c>
      <c r="J9" s="5">
        <f t="shared" si="0"/>
        <v>0</v>
      </c>
    </row>
    <row r="10" ht="28" spans="1:11">
      <c r="A10" s="3" t="s">
        <v>339</v>
      </c>
      <c r="B10" s="3">
        <v>1</v>
      </c>
      <c r="D10" t="s">
        <v>283</v>
      </c>
      <c r="E10">
        <f>COUNTIF(Attendance_Register!$M$5:$M$304,D10)</f>
        <v>1</v>
      </c>
      <c r="F10" s="5">
        <f>IF($B$3=0,0,E10/$B$3)</f>
        <v>1</v>
      </c>
    </row>
    <row r="11" ht="42" spans="1:11">
      <c r="A11" s="3" t="s">
        <v>340</v>
      </c>
      <c r="B11" s="3" t="s">
        <v>341</v>
      </c>
      <c r="D11" t="s">
        <v>290</v>
      </c>
      <c r="E11">
        <f>COUNTIF(Attendance_Register!$M$5:$M$304,D11)</f>
        <v>0</v>
      </c>
      <c r="F11" s="5">
        <f>IF($B$3=0,0,E11/$B$3)</f>
        <v>0</v>
      </c>
    </row>
    <row r="12" spans="1:11">
      <c r="D12" t="s">
        <v>297</v>
      </c>
      <c r="E12">
        <f>COUNTIF(Attendance_Register!$M$5:$M$304,D12)</f>
        <v>0</v>
      </c>
      <c r="F12" s="5">
        <f>IF($B$3=0,0,E12/$B$3)</f>
        <v>0</v>
      </c>
      <c r="H12" s="4" t="s">
        <v>342</v>
      </c>
      <c r="I12" s="4" t="s">
        <v>343</v>
      </c>
      <c r="J12" s="4" t="s">
        <v>286</v>
      </c>
      <c r="K12" s="4" t="s">
        <v>344</v>
      </c>
    </row>
    <row r="13" spans="1:11">
      <c r="D13" t="s">
        <v>304</v>
      </c>
      <c r="E13">
        <f>COUNTIF(Attendance_Register!$M$5:$M$304,D13)</f>
        <v>0</v>
      </c>
      <c r="F13" s="5">
        <f>IF($B$3=0,0,E13/$B$3)</f>
        <v>0</v>
      </c>
      <c r="H13" t="str">
        <f>Lists!J2</f>
        <v>Older Persons Association</v>
      </c>
      <c r="I13">
        <f>COUNTIF(Attendance_Register!$L$5:$L$304,H13)</f>
        <v>0</v>
      </c>
      <c r="J13">
        <f>COUNTIFS(Attendance_Register!$L$5:$L$304,H13,Attendance_Register!$P$5:$P$304,"Present")</f>
        <v>0</v>
      </c>
      <c r="K13" s="5">
        <f t="shared" ref="K13:K21" si="1">IF(I13=0,0,J13/I13)</f>
        <v>0</v>
      </c>
    </row>
    <row r="14" ht="28" spans="1:11">
      <c r="A14" s="4" t="s">
        <v>345</v>
      </c>
      <c r="B14" s="4" t="s">
        <v>46</v>
      </c>
      <c r="C14" s="4" t="s">
        <v>47</v>
      </c>
      <c r="D14" s="4" t="s">
        <v>346</v>
      </c>
      <c r="E14" s="4" t="s">
        <v>347</v>
      </c>
      <c r="H14" t="str">
        <f>Lists!J3</f>
        <v>OPA Leader</v>
      </c>
      <c r="I14">
        <f>COUNTIF(Attendance_Register!$L$5:$L$304,H14)</f>
        <v>0</v>
      </c>
      <c r="J14">
        <f>COUNTIFS(Attendance_Register!$L$5:$L$304,H14,Attendance_Register!$P$5:$P$304,"Present")</f>
        <v>0</v>
      </c>
      <c r="K14" s="5">
        <f t="shared" si="1"/>
        <v>0</v>
      </c>
    </row>
    <row r="15" spans="1:11">
      <c r="A15" t="s">
        <v>287</v>
      </c>
      <c r="B15" t="s">
        <v>84</v>
      </c>
      <c r="C15" t="str">
        <f>IFERROR(_xlfn.XLOOKUP(B15,Chart_of_Accounts!$B:$B,Chart_of_Accounts!$A:$A,""),"")</f>
        <v>5102</v>
      </c>
      <c r="D15">
        <f>COUNTIFS(Attendance_Register!$D$5:$D$304,A15,Attendance_Register!$P$5:$P$304,"Present")</f>
        <v>0</v>
      </c>
      <c r="E15" t="str">
        <f>IFERROR(_xlfn.XLOOKUP(B15,Chart_of_Accounts!$B:$B,Chart_of_Accounts!$C:$C,""),"")</f>
        <v>Participant transport / meals</v>
      </c>
      <c r="H15" t="str">
        <f>Lists!J4</f>
        <v>OPA Member</v>
      </c>
      <c r="I15">
        <f>COUNTIF(Attendance_Register!$L$5:$L$304,H15)</f>
        <v>1</v>
      </c>
      <c r="J15">
        <f>COUNTIFS(Attendance_Register!$L$5:$L$304,H15,Attendance_Register!$P$5:$P$304,"Present")</f>
        <v>1</v>
      </c>
      <c r="K15" s="5">
        <f t="shared" si="1"/>
        <v>1</v>
      </c>
    </row>
    <row r="16" spans="1:11">
      <c r="A16" t="s">
        <v>294</v>
      </c>
      <c r="B16" t="s">
        <v>96</v>
      </c>
      <c r="C16" t="str">
        <f>IFERROR(_xlfn.XLOOKUP(B16,Chart_of_Accounts!$B:$B,Chart_of_Accounts!$A:$A,""),"")</f>
        <v>5112</v>
      </c>
      <c r="D16">
        <f>COUNTIFS(Attendance_Register!$D$5:$D$304,A16,Attendance_Register!$P$5:$P$304,"Present")</f>
        <v>1</v>
      </c>
      <c r="E16" t="str">
        <f>IFERROR(_xlfn.XLOOKUP(B16,Chart_of_Accounts!$B:$B,Chart_of_Accounts!$C:$C,""),"")</f>
        <v>Participant transport / meals</v>
      </c>
      <c r="H16" t="str">
        <f>Lists!J5</f>
        <v>CSO Representative</v>
      </c>
      <c r="I16">
        <f>COUNTIF(Attendance_Register!$L$5:$L$304,H16)</f>
        <v>0</v>
      </c>
      <c r="J16">
        <f>COUNTIFS(Attendance_Register!$L$5:$L$304,H16,Attendance_Register!$P$5:$P$304,"Present")</f>
        <v>0</v>
      </c>
      <c r="K16" s="5">
        <f t="shared" si="1"/>
        <v>0</v>
      </c>
    </row>
    <row r="17" spans="1:11">
      <c r="A17" t="s">
        <v>301</v>
      </c>
      <c r="B17" t="s">
        <v>117</v>
      </c>
      <c r="C17" t="str">
        <f>IFERROR(_xlfn.XLOOKUP(B17,Chart_of_Accounts!$B:$B,Chart_of_Accounts!$A:$A,""),"")</f>
        <v>5125</v>
      </c>
      <c r="D17">
        <f>COUNTIFS(Attendance_Register!$D$5:$D$304,A17,Attendance_Register!$P$5:$P$304,"Present")</f>
        <v>0</v>
      </c>
      <c r="E17" t="str">
        <f>IFERROR(_xlfn.XLOOKUP(B17,Chart_of_Accounts!$B:$B,Chart_of_Accounts!$C:$C,""),"")</f>
        <v>Community mobilisation transport/meals (1 campaign)</v>
      </c>
      <c r="H17" t="str">
        <f>Lists!J6</f>
        <v>Local Government Authority</v>
      </c>
      <c r="I17">
        <f>COUNTIF(Attendance_Register!$L$5:$L$304,H17)</f>
        <v>0</v>
      </c>
      <c r="J17">
        <f>COUNTIFS(Attendance_Register!$L$5:$L$304,H17,Attendance_Register!$P$5:$P$304,"Present")</f>
        <v>0</v>
      </c>
      <c r="K17" s="5">
        <f t="shared" si="1"/>
        <v>0</v>
      </c>
    </row>
    <row r="18" spans="1:11">
      <c r="A18" t="s">
        <v>308</v>
      </c>
      <c r="B18" t="s">
        <v>125</v>
      </c>
      <c r="C18" t="str">
        <f>IFERROR(_xlfn.XLOOKUP(B18,Chart_of_Accounts!$B:$B,Chart_of_Accounts!$A:$A,""),"")</f>
        <v>5132</v>
      </c>
      <c r="D18">
        <f>COUNTIFS(Attendance_Register!$D$5:$D$304,A18,Attendance_Register!$P$5:$P$304,"Present")</f>
        <v>0</v>
      </c>
      <c r="E18" t="str">
        <f>IFERROR(_xlfn.XLOOKUP(B18,Chart_of_Accounts!$B:$B,Chart_of_Accounts!$C:$C,""),"")</f>
        <v>Participant transport / meals</v>
      </c>
      <c r="H18" t="str">
        <f>Lists!J7</f>
        <v>Community Representative</v>
      </c>
      <c r="I18">
        <f>COUNTIF(Attendance_Register!$L$5:$L$304,H18)</f>
        <v>0</v>
      </c>
      <c r="J18">
        <f>COUNTIFS(Attendance_Register!$L$5:$L$304,H18,Attendance_Register!$P$5:$P$304,"Present")</f>
        <v>0</v>
      </c>
      <c r="K18" s="5">
        <f t="shared" si="1"/>
        <v>0</v>
      </c>
    </row>
    <row r="19" spans="1:11">
      <c r="A19" t="s">
        <v>312</v>
      </c>
      <c r="B19" t="s">
        <v>131</v>
      </c>
      <c r="C19" t="str">
        <f>IFERROR(_xlfn.XLOOKUP(B19,Chart_of_Accounts!$B:$B,Chart_of_Accounts!$A:$A,""),"")</f>
        <v>5201</v>
      </c>
      <c r="D19">
        <f>COUNTIFS(Attendance_Register!$D$5:$D$304,A19,Attendance_Register!$P$5:$P$304,"Present")</f>
        <v>0</v>
      </c>
      <c r="E19" t="str">
        <f>IFERROR(_xlfn.XLOOKUP(B19,Chart_of_Accounts!$B:$B,Chart_of_Accounts!$C:$C,""),"")</f>
        <v>Results framework design &amp; M&amp;E plan  [One-off; Month 1]</v>
      </c>
      <c r="H19" t="str">
        <f>Lists!J8</f>
        <v>Caregiver</v>
      </c>
      <c r="I19">
        <f>COUNTIF(Attendance_Register!$L$5:$L$304,H19)</f>
        <v>0</v>
      </c>
      <c r="J19">
        <f>COUNTIFS(Attendance_Register!$L$5:$L$304,H19,Attendance_Register!$P$5:$P$304,"Present")</f>
        <v>0</v>
      </c>
      <c r="K19" s="5">
        <f t="shared" si="1"/>
        <v>0</v>
      </c>
    </row>
    <row r="20" spans="1:11">
      <c r="H20" t="str">
        <f>Lists!J9</f>
        <v>Person with Disability Group</v>
      </c>
      <c r="I20">
        <f>COUNTIF(Attendance_Register!$L$5:$L$304,H20)</f>
        <v>0</v>
      </c>
      <c r="J20">
        <f>COUNTIFS(Attendance_Register!$L$5:$L$304,H20,Attendance_Register!$P$5:$P$304,"Present")</f>
        <v>0</v>
      </c>
      <c r="K20" s="5">
        <f t="shared" si="1"/>
        <v>0</v>
      </c>
    </row>
    <row r="21" spans="1:11">
      <c r="H21" t="str">
        <f>Lists!J10</f>
        <v>Other</v>
      </c>
      <c r="I21">
        <f>COUNTIF(Attendance_Register!$L$5:$L$304,H21)</f>
        <v>0</v>
      </c>
      <c r="J21">
        <f>COUNTIFS(Attendance_Register!$L$5:$L$304,H21,Attendance_Register!$P$5:$P$304,"Present")</f>
        <v>0</v>
      </c>
      <c r="K21" s="5">
        <f t="shared" si="1"/>
        <v>0</v>
      </c>
    </row>
  </sheetData>
  <mergeCells count="1">
    <mergeCell ref="A1:H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Dashboard</vt:lpstr>
      <vt:lpstr>Budget_Map</vt:lpstr>
      <vt:lpstr>Chart_of_Accounts</vt:lpstr>
      <vt:lpstr>General_Ledger</vt:lpstr>
      <vt:lpstr>Cash_Book</vt:lpstr>
      <vt:lpstr>Bank_Book</vt:lpstr>
      <vt:lpstr>Journal</vt:lpstr>
      <vt:lpstr>Commitments</vt:lpstr>
      <vt:lpstr>Trial_Balance</vt:lpstr>
      <vt:lpstr>Annex4_Budget_vs_Expenses</vt:lpstr>
      <vt:lpstr>Annex4_Financial_Report</vt:lpstr>
      <vt:lpstr>Pivot_Summaries</vt:lpstr>
      <vt:lpstr>Lists</vt:lpstr>
      <vt:lpstr>Attendance_Register</vt:lpstr>
      <vt:lpstr>Attendance_Summary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Frank Baseka</cp:lastModifiedBy>
  <dcterms:created xsi:type="dcterms:W3CDTF">2026-06-30T17:13:00Z</dcterms:created>
  <cp:lastPrinted>2026-06-30T15:31:00Z</cp:lastPrinted>
  <dcterms:modified xsi:type="dcterms:W3CDTF">2026-08-02T07:23:37Z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C65919639806464F87A7DB029F31C54F_13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